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drawings/drawing7.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8.xml" ContentType="application/vnd.openxmlformats-officedocument.drawing+xml"/>
  <Override PartName="/xl/comments22.xml" ContentType="application/vnd.openxmlformats-officedocument.spreadsheetml.comments+xml"/>
  <Override PartName="/xl/drawings/drawing9.xml" ContentType="application/vnd.openxmlformats-officedocument.drawing+xml"/>
  <Override PartName="/xl/comments23.xml" ContentType="application/vnd.openxmlformats-officedocument.spreadsheetml.comments+xml"/>
  <Override PartName="/xl/comments24.xml" ContentType="application/vnd.openxmlformats-officedocument.spreadsheetml.comments+xml"/>
  <Override PartName="/xl/drawings/drawing10.xml" ContentType="application/vnd.openxmlformats-officedocument.drawing+xml"/>
  <Override PartName="/xl/comments25.xml" ContentType="application/vnd.openxmlformats-officedocument.spreadsheetml.comments+xml"/>
  <Override PartName="/xl/drawings/drawing11.xml" ContentType="application/vnd.openxmlformats-officedocument.drawing+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760"/>
  </bookViews>
  <sheets>
    <sheet name="สรุปโครงการ" sheetId="6" r:id="rId1"/>
    <sheet name="ย.1แม่และเด็ก" sheetId="30" r:id="rId2"/>
    <sheet name="ย.1ปฐมวัย" sheetId="32" r:id="rId3"/>
    <sheet name="ย.1วัยรุ่น" sheetId="29" r:id="rId4"/>
    <sheet name="ย.1วัยทำงาน" sheetId="39" r:id="rId5"/>
    <sheet name="ย.1ผู้สูงอายุ" sheetId="33" r:id="rId6"/>
    <sheet name="ย.1บูรณาการ2อ.วัยทำงาน " sheetId="50" r:id="rId7"/>
    <sheet name="ย.2 RDU" sheetId="14" r:id="rId8"/>
    <sheet name="ย.2แผนไทย" sheetId="28" r:id="rId9"/>
    <sheet name="ย.2 TB" sheetId="15" r:id="rId10"/>
    <sheet name="ย.2COC" sheetId="31" r:id="rId11"/>
    <sheet name="ย.2DM,HT" sheetId="37" r:id="rId12"/>
    <sheet name="ย.2 สาขาไต" sheetId="16" r:id="rId13"/>
    <sheet name="ย.2 รพสต.ติดดาว" sheetId="41" r:id="rId14"/>
    <sheet name="ย.2 พชอ." sheetId="44" r:id="rId15"/>
    <sheet name="ย.2 Stroke" sheetId="45" r:id="rId16"/>
    <sheet name="ย.2 PCU" sheetId="46" r:id="rId17"/>
    <sheet name="ย.2กัญชา" sheetId="52" r:id="rId18"/>
    <sheet name="ย.3บุคลากรเป็นเลิศ" sheetId="25" r:id="rId19"/>
    <sheet name="ย.3วิจัย" sheetId="35" r:id="rId20"/>
    <sheet name="ย.4CFO" sheetId="24" r:id="rId21"/>
    <sheet name="ย.4 ITA" sheetId="43" r:id="rId22"/>
    <sheet name="ย.4HA" sheetId="22" r:id="rId23"/>
    <sheet name="ย.4IT" sheetId="27" r:id="rId24"/>
    <sheet name="ย.4 PMQA" sheetId="42" r:id="rId25"/>
    <sheet name="แก้ไขปัญหา งานควบคุมโรค" sheetId="34" r:id="rId26"/>
    <sheet name="งานประจำ แผนงานฯ" sheetId="7" r:id="rId27"/>
    <sheet name="งานประจำ พอสว." sheetId="11" r:id="rId28"/>
    <sheet name="งานประจำ คลังยาและบริการ" sheetId="10" r:id="rId29"/>
    <sheet name="งานประจำ คบส." sheetId="9" r:id="rId30"/>
    <sheet name="งานประจำ ทันตฯ" sheetId="13" r:id="rId31"/>
    <sheet name="งานประจำ องค์กรพยาบาล" sheetId="12" r:id="rId32"/>
    <sheet name="งานประจำ IC" sheetId="18" r:id="rId33"/>
    <sheet name="งานประจำ ER" sheetId="17" r:id="rId34"/>
    <sheet name="งานประจำ LAB" sheetId="20" r:id="rId35"/>
    <sheet name="งานประจำ รังสี" sheetId="19" r:id="rId36"/>
    <sheet name="งานประจำ วัยทำงาน" sheetId="40" r:id="rId37"/>
    <sheet name="งานประจำ ผู้สูงอายุ" sheetId="36" r:id="rId38"/>
    <sheet name="งานประจำ ภาคประชาชน" sheetId="38" r:id="rId39"/>
    <sheet name="งานประจำ สุขภาพจิต" sheetId="8" r:id="rId40"/>
    <sheet name="งานประจำ วัยเรียน" sheetId="47" r:id="rId41"/>
    <sheet name="งานประจำ ยาเสพติด" sheetId="49" r:id="rId42"/>
    <sheet name="งานประจำHR" sheetId="51" r:id="rId43"/>
    <sheet name="งานประจำENV" sheetId="53" r:id="rId44"/>
    <sheet name="ครุภัณฑ์" sheetId="48" r:id="rId45"/>
    <sheet name="pcc" sheetId="4" state="hidden" r:id="rId46"/>
  </sheets>
  <externalReferences>
    <externalReference r:id="rId47"/>
  </externalReferences>
  <definedNames>
    <definedName name="_xlnm.Print_Titles" localSheetId="8">ย.2แผนไทย!$12:$13</definedName>
    <definedName name="_xlnm.Print_Titles" localSheetId="0">สรุปโครงการ!$3:$4</definedName>
  </definedNames>
  <calcPr calcId="145621"/>
</workbook>
</file>

<file path=xl/calcChain.xml><?xml version="1.0" encoding="utf-8"?>
<calcChain xmlns="http://schemas.openxmlformats.org/spreadsheetml/2006/main">
  <c r="N52" i="33" l="1"/>
  <c r="U340" i="13" l="1"/>
  <c r="D50" i="6" s="1"/>
  <c r="G149" i="33"/>
  <c r="F128" i="47"/>
  <c r="R335" i="13"/>
  <c r="R333" i="13"/>
  <c r="R253" i="13"/>
  <c r="R250" i="13"/>
  <c r="R234" i="13"/>
  <c r="R96" i="13"/>
  <c r="R87" i="13"/>
  <c r="R72" i="13"/>
  <c r="F62" i="44" l="1"/>
  <c r="E22" i="6" s="1"/>
  <c r="D9" i="6" l="1"/>
  <c r="F51" i="29" l="1"/>
  <c r="G254" i="50" l="1"/>
  <c r="D10" i="6" s="1"/>
  <c r="D16" i="6" l="1"/>
  <c r="F54" i="28"/>
  <c r="F69" i="7" l="1"/>
  <c r="F73" i="35"/>
  <c r="J73" i="35" s="1"/>
  <c r="J65" i="35"/>
  <c r="J57" i="35"/>
  <c r="F295" i="53" l="1"/>
  <c r="D64" i="6" s="1"/>
  <c r="I64" i="6" s="1"/>
  <c r="H65" i="6" l="1"/>
  <c r="G65" i="6"/>
  <c r="E65" i="6"/>
  <c r="D26" i="6"/>
  <c r="I26" i="6" s="1"/>
  <c r="G64" i="24"/>
  <c r="G37" i="24"/>
  <c r="G71" i="24" s="1"/>
  <c r="D31" i="6" s="1"/>
  <c r="D28" i="6"/>
  <c r="F34" i="25"/>
  <c r="C70" i="51"/>
  <c r="C69" i="51"/>
  <c r="C68" i="51"/>
  <c r="G68" i="51" s="1"/>
  <c r="G67" i="51"/>
  <c r="G66" i="51"/>
  <c r="G65" i="51"/>
  <c r="G64" i="51"/>
  <c r="G63" i="51"/>
  <c r="C62" i="51"/>
  <c r="G62" i="51" s="1"/>
  <c r="C61" i="51"/>
  <c r="C55" i="51"/>
  <c r="C54" i="51"/>
  <c r="C53" i="51"/>
  <c r="G51" i="51"/>
  <c r="G50" i="51"/>
  <c r="G45" i="51"/>
  <c r="G41" i="51"/>
  <c r="G38" i="51"/>
  <c r="G34" i="51"/>
  <c r="G31" i="51"/>
  <c r="G71" i="51" s="1"/>
  <c r="D63" i="6" s="1"/>
  <c r="I63" i="6" s="1"/>
  <c r="F42" i="11" l="1"/>
  <c r="E77" i="8" l="1"/>
  <c r="D59" i="6" s="1"/>
  <c r="F23" i="6" l="1"/>
  <c r="F27" i="6" s="1"/>
  <c r="F18" i="12" l="1"/>
  <c r="F15" i="12"/>
  <c r="F40" i="12" s="1"/>
  <c r="D51" i="6" s="1"/>
  <c r="F46" i="22" l="1"/>
  <c r="F36" i="22"/>
  <c r="F34" i="22"/>
  <c r="F59" i="22" s="1"/>
  <c r="D33" i="6" s="1"/>
  <c r="C93" i="48" l="1"/>
  <c r="F138" i="34"/>
  <c r="D41" i="6" s="1"/>
  <c r="C79" i="48" l="1"/>
  <c r="G7" i="6"/>
  <c r="G14" i="6" s="1"/>
  <c r="D7" i="6"/>
  <c r="F51" i="18" l="1"/>
  <c r="D52" i="6" s="1"/>
  <c r="G105" i="38" l="1"/>
  <c r="D58" i="6" s="1"/>
  <c r="F145" i="32"/>
  <c r="D6" i="6" s="1"/>
  <c r="G160" i="36" l="1"/>
  <c r="G161" i="36" s="1"/>
  <c r="F57" i="6"/>
  <c r="F65" i="6" s="1"/>
  <c r="D57" i="6" l="1"/>
  <c r="F59" i="39"/>
  <c r="D8" i="6" s="1"/>
  <c r="F179" i="30" l="1"/>
  <c r="D5" i="6" s="1"/>
  <c r="D14" i="6" s="1"/>
  <c r="F36" i="19" l="1"/>
  <c r="F38" i="20"/>
  <c r="C133" i="48"/>
  <c r="F113" i="15" l="1"/>
  <c r="D17" i="6" s="1"/>
  <c r="C32" i="15"/>
  <c r="T152" i="49" l="1"/>
  <c r="D61" i="6" s="1"/>
  <c r="C136" i="48" l="1"/>
  <c r="C128" i="48"/>
  <c r="C118" i="48"/>
  <c r="C111" i="48"/>
  <c r="C18" i="48"/>
  <c r="C10" i="48"/>
  <c r="C4" i="48"/>
  <c r="B4" i="48"/>
  <c r="C3" i="48"/>
  <c r="B3" i="48"/>
  <c r="B2" i="48"/>
  <c r="C5" i="48" l="1"/>
  <c r="B138" i="48" s="1"/>
  <c r="F103" i="27"/>
  <c r="D34" i="6" s="1"/>
  <c r="D60" i="6" l="1"/>
  <c r="F128" i="46" l="1"/>
  <c r="D24" i="6" s="1"/>
  <c r="I24" i="6" s="1"/>
  <c r="D23" i="6" l="1"/>
  <c r="F74" i="45"/>
  <c r="D56" i="6" l="1"/>
  <c r="D54" i="6"/>
  <c r="F32" i="6"/>
  <c r="F40" i="6" s="1"/>
  <c r="D32" i="6"/>
  <c r="D20" i="6"/>
  <c r="F107" i="37"/>
  <c r="D19" i="6" s="1"/>
  <c r="H14" i="6"/>
  <c r="F14" i="6"/>
  <c r="E14" i="6"/>
  <c r="I12" i="6"/>
  <c r="I11" i="6"/>
  <c r="I9" i="6"/>
  <c r="I8" i="6"/>
  <c r="I7" i="6" l="1"/>
  <c r="F198" i="43"/>
  <c r="F44" i="42" l="1"/>
  <c r="D35" i="6" s="1"/>
  <c r="I58" i="6"/>
  <c r="I57" i="6"/>
  <c r="I56" i="6"/>
  <c r="I54" i="6"/>
  <c r="I60" i="6"/>
  <c r="I43" i="6"/>
  <c r="I42" i="6"/>
  <c r="I36" i="6"/>
  <c r="I19" i="6"/>
  <c r="I20" i="6"/>
  <c r="I35" i="6" l="1"/>
  <c r="D40" i="6"/>
  <c r="F50" i="41"/>
  <c r="D21" i="6" s="1"/>
  <c r="I21" i="6" s="1"/>
  <c r="D46" i="6" l="1"/>
  <c r="I34" i="6" l="1"/>
  <c r="D29" i="6" l="1"/>
  <c r="G42" i="31"/>
  <c r="D18" i="6" s="1"/>
  <c r="I18" i="6" s="1"/>
  <c r="I29" i="6" l="1"/>
  <c r="D30" i="6"/>
  <c r="I6" i="6"/>
  <c r="I59" i="6" l="1"/>
  <c r="I16" i="6" l="1"/>
  <c r="F71" i="9" l="1"/>
  <c r="D49" i="6" s="1"/>
  <c r="I49" i="6" s="1"/>
  <c r="I50" i="6"/>
  <c r="D55" i="6" l="1"/>
  <c r="I55" i="6" s="1"/>
  <c r="I33" i="6" l="1"/>
  <c r="I10" i="6" l="1"/>
  <c r="F55" i="17"/>
  <c r="D53" i="6" s="1"/>
  <c r="I53" i="6" s="1"/>
  <c r="I52" i="6" l="1"/>
  <c r="I51" i="6" l="1"/>
  <c r="I17" i="6" l="1"/>
  <c r="F77" i="14" l="1"/>
  <c r="F31" i="14"/>
  <c r="F117" i="14" l="1"/>
  <c r="D15" i="6" s="1"/>
  <c r="D27" i="6" s="1"/>
  <c r="F66" i="10"/>
  <c r="D48" i="6" s="1"/>
  <c r="I48" i="6" s="1"/>
  <c r="D47" i="6" l="1"/>
  <c r="D65" i="6" s="1"/>
  <c r="I47" i="6" l="1"/>
  <c r="E45" i="6" l="1"/>
  <c r="F45" i="6"/>
  <c r="G45" i="6"/>
  <c r="H45" i="6"/>
  <c r="D45" i="6"/>
  <c r="I62" i="6"/>
  <c r="I61" i="6"/>
  <c r="I46" i="6"/>
  <c r="I38" i="6"/>
  <c r="I37" i="6"/>
  <c r="I41" i="6"/>
  <c r="H40" i="6"/>
  <c r="G40" i="6"/>
  <c r="E40" i="6"/>
  <c r="I39" i="6"/>
  <c r="I32" i="6"/>
  <c r="I31" i="6"/>
  <c r="H30" i="6"/>
  <c r="G30" i="6"/>
  <c r="F30" i="6"/>
  <c r="E30" i="6"/>
  <c r="I28" i="6"/>
  <c r="I30" i="6" s="1"/>
  <c r="H27" i="6"/>
  <c r="G27" i="6"/>
  <c r="E27" i="6"/>
  <c r="I23" i="6"/>
  <c r="I22" i="6"/>
  <c r="I15" i="6"/>
  <c r="I5" i="6"/>
  <c r="I14" i="6" s="1"/>
  <c r="I65" i="6" l="1"/>
  <c r="I27" i="6"/>
  <c r="I40" i="6"/>
  <c r="F66" i="6"/>
  <c r="D66" i="6"/>
  <c r="G66" i="6"/>
  <c r="I45" i="6"/>
  <c r="E66" i="6"/>
  <c r="H66" i="6"/>
  <c r="I66" i="6" l="1"/>
</calcChain>
</file>

<file path=xl/comments1.xml><?xml version="1.0" encoding="utf-8"?>
<comments xmlns="http://schemas.openxmlformats.org/spreadsheetml/2006/main">
  <authors>
    <author>Praphan</author>
    <author>X452CP</author>
  </authors>
  <commentList>
    <comment ref="F119" authorId="0">
      <text>
        <r>
          <rPr>
            <b/>
            <sz val="9"/>
            <color indexed="81"/>
            <rFont val="Tahoma"/>
            <family val="2"/>
          </rPr>
          <t>Praphan:</t>
        </r>
        <r>
          <rPr>
            <sz val="9"/>
            <color indexed="81"/>
            <rFont val="Tahoma"/>
            <family val="2"/>
          </rPr>
          <t xml:space="preserve">
700 บาท</t>
        </r>
      </text>
    </comment>
    <comment ref="F125" authorId="0">
      <text>
        <r>
          <rPr>
            <b/>
            <sz val="9"/>
            <color indexed="81"/>
            <rFont val="Tahoma"/>
            <family val="2"/>
          </rPr>
          <t>Praphan:</t>
        </r>
        <r>
          <rPr>
            <sz val="9"/>
            <color indexed="81"/>
            <rFont val="Tahoma"/>
            <family val="2"/>
          </rPr>
          <t xml:space="preserve">
15400 บาท</t>
        </r>
      </text>
    </comment>
    <comment ref="F151" authorId="1">
      <text>
        <r>
          <rPr>
            <b/>
            <sz val="9"/>
            <color indexed="81"/>
            <rFont val="Tahoma"/>
            <family val="2"/>
          </rPr>
          <t>X452CP:</t>
        </r>
        <r>
          <rPr>
            <sz val="9"/>
            <color indexed="81"/>
            <rFont val="Tahoma"/>
            <family val="2"/>
          </rPr>
          <t xml:space="preserve">
ราคา 20000 บาท</t>
        </r>
      </text>
    </comment>
    <comment ref="F152" authorId="1">
      <text>
        <r>
          <rPr>
            <b/>
            <sz val="9"/>
            <color indexed="81"/>
            <rFont val="Tahoma"/>
            <family val="2"/>
          </rPr>
          <t>X452CP:</t>
        </r>
        <r>
          <rPr>
            <sz val="9"/>
            <color indexed="81"/>
            <rFont val="Tahoma"/>
            <family val="2"/>
          </rPr>
          <t xml:space="preserve">
ราคา 190000 บาท</t>
        </r>
      </text>
    </comment>
  </commentList>
</comments>
</file>

<file path=xl/comments10.xml><?xml version="1.0" encoding="utf-8"?>
<comments xmlns="http://schemas.openxmlformats.org/spreadsheetml/2006/main">
  <authors>
    <author>Asus</author>
  </authors>
  <commentList>
    <comment ref="F133" authorId="0">
      <text>
        <r>
          <rPr>
            <b/>
            <sz val="9"/>
            <color indexed="81"/>
            <rFont val="Tahoma"/>
            <family val="2"/>
          </rPr>
          <t>Asus:</t>
        </r>
        <r>
          <rPr>
            <sz val="9"/>
            <color indexed="81"/>
            <rFont val="Tahoma"/>
            <family val="2"/>
          </rPr>
          <t xml:space="preserve">
ค่าอาหารว่างอาหารกลางวัน 40*100 =4000</t>
        </r>
      </text>
    </comment>
  </commentList>
</comments>
</file>

<file path=xl/comments11.xml><?xml version="1.0" encoding="utf-8"?>
<comments xmlns="http://schemas.openxmlformats.org/spreadsheetml/2006/main">
  <authors>
    <author>Praphan</author>
    <author>pitaya</author>
    <author>Corporate Edition</author>
  </authors>
  <commentList>
    <comment ref="F49" authorId="0">
      <text>
        <r>
          <rPr>
            <b/>
            <sz val="9"/>
            <color indexed="81"/>
            <rFont val="Tahoma"/>
            <family val="2"/>
          </rPr>
          <t>Praphan:</t>
        </r>
        <r>
          <rPr>
            <sz val="9"/>
            <color indexed="81"/>
            <rFont val="Tahoma"/>
            <family val="2"/>
          </rPr>
          <t xml:space="preserve">
บูรณาการ งานบริหารฯ(ครุภัณฑ์ฯ)
เครื่องพิมพ์บัตรคิว เครื่องละ7000 บาทเป็นเงิน 28000 บาท
</t>
        </r>
      </text>
    </comment>
    <comment ref="F50" authorId="0">
      <text>
        <r>
          <rPr>
            <b/>
            <sz val="9"/>
            <color indexed="81"/>
            <rFont val="Tahoma"/>
            <family val="2"/>
          </rPr>
          <t>Praphan:</t>
        </r>
        <r>
          <rPr>
            <sz val="9"/>
            <color indexed="81"/>
            <rFont val="Tahoma"/>
            <family val="2"/>
          </rPr>
          <t xml:space="preserve">
เครื่องยิงบาร์โค๊ด เครื่องละ 2500 บาท เป็นเงิน 7500 บาท
</t>
        </r>
      </text>
    </comment>
    <comment ref="E51" authorId="0">
      <text>
        <r>
          <rPr>
            <b/>
            <sz val="9"/>
            <color indexed="81"/>
            <rFont val="Tahoma"/>
            <family val="2"/>
          </rPr>
          <t>Praphan:</t>
        </r>
        <r>
          <rPr>
            <sz val="9"/>
            <color indexed="81"/>
            <rFont val="Tahoma"/>
            <family val="2"/>
          </rPr>
          <t xml:space="preserve">
ทีวี60นิ้ว เครื่องละ 15760x5 = 78800 บาท(ER , OPD ,Lab , ห้องยา และห้องตรวจ )
</t>
        </r>
      </text>
    </comment>
    <comment ref="F51" authorId="0">
      <text>
        <r>
          <rPr>
            <b/>
            <sz val="9"/>
            <color indexed="81"/>
            <rFont val="Tahoma"/>
            <family val="2"/>
          </rPr>
          <t>Praphan:</t>
        </r>
        <r>
          <rPr>
            <sz val="9"/>
            <color indexed="81"/>
            <rFont val="Tahoma"/>
            <family val="2"/>
          </rPr>
          <t xml:space="preserve">
ทีวี60นิ้ว เครื่องละ 15760x5 = 78800 บาท(ER , OPD ,Lab , ห้องยา และห้องตรวจ )</t>
        </r>
      </text>
    </comment>
    <comment ref="F52" authorId="0">
      <text>
        <r>
          <rPr>
            <b/>
            <sz val="9"/>
            <color indexed="81"/>
            <rFont val="Tahoma"/>
            <family val="2"/>
          </rPr>
          <t>Praphan:</t>
        </r>
        <r>
          <rPr>
            <sz val="9"/>
            <color indexed="81"/>
            <rFont val="Tahoma"/>
            <family val="2"/>
          </rPr>
          <t xml:space="preserve">
ตัวแยกสายสัญญาณ HDMI 500 บาท</t>
        </r>
      </text>
    </comment>
    <comment ref="F68" authorId="1">
      <text>
        <r>
          <rPr>
            <b/>
            <sz val="9"/>
            <color indexed="81"/>
            <rFont val="Tahoma"/>
            <family val="2"/>
          </rPr>
          <t>pitaya:
เฉพาะอุปกรณ์เชื่อมต่อไม่รวมเครื่องวัดความดัน ตัวละ 23000 บาท</t>
        </r>
      </text>
    </comment>
    <comment ref="F70" authorId="0">
      <text>
        <r>
          <rPr>
            <b/>
            <sz val="9"/>
            <color indexed="81"/>
            <rFont val="Tahoma"/>
            <family val="2"/>
          </rPr>
          <t>Praphan:</t>
        </r>
        <r>
          <rPr>
            <sz val="9"/>
            <color indexed="81"/>
            <rFont val="Tahoma"/>
            <family val="2"/>
          </rPr>
          <t xml:space="preserve">
15760*16=252160</t>
        </r>
      </text>
    </comment>
    <comment ref="F71" authorId="0">
      <text>
        <r>
          <rPr>
            <b/>
            <sz val="9"/>
            <color indexed="81"/>
            <rFont val="Tahoma"/>
            <family val="2"/>
          </rPr>
          <t>Praphan:</t>
        </r>
        <r>
          <rPr>
            <sz val="9"/>
            <color indexed="81"/>
            <rFont val="Tahoma"/>
            <family val="2"/>
          </rPr>
          <t xml:space="preserve">
4900*16=78400</t>
        </r>
      </text>
    </comment>
    <comment ref="F72" authorId="0">
      <text>
        <r>
          <rPr>
            <b/>
            <sz val="9"/>
            <color indexed="81"/>
            <rFont val="Tahoma"/>
            <family val="2"/>
          </rPr>
          <t>Praphan:</t>
        </r>
        <r>
          <rPr>
            <sz val="9"/>
            <color indexed="81"/>
            <rFont val="Tahoma"/>
            <family val="2"/>
          </rPr>
          <t xml:space="preserve">
15760*16=252160</t>
        </r>
      </text>
    </comment>
    <comment ref="F73" authorId="0">
      <text>
        <r>
          <rPr>
            <b/>
            <sz val="9"/>
            <color indexed="81"/>
            <rFont val="Tahoma"/>
            <family val="2"/>
          </rPr>
          <t>Praphan:</t>
        </r>
        <r>
          <rPr>
            <sz val="9"/>
            <color indexed="81"/>
            <rFont val="Tahoma"/>
            <family val="2"/>
          </rPr>
          <t xml:space="preserve">
15760*16=252160</t>
        </r>
      </text>
    </comment>
    <comment ref="F74" authorId="0">
      <text>
        <r>
          <rPr>
            <b/>
            <sz val="9"/>
            <color indexed="81"/>
            <rFont val="Tahoma"/>
            <family val="2"/>
          </rPr>
          <t>Praphan:</t>
        </r>
        <r>
          <rPr>
            <sz val="9"/>
            <color indexed="81"/>
            <rFont val="Tahoma"/>
            <family val="2"/>
          </rPr>
          <t xml:space="preserve">
15760*16=252160</t>
        </r>
      </text>
    </comment>
    <comment ref="F84" authorId="1">
      <text>
        <r>
          <rPr>
            <b/>
            <sz val="9"/>
            <color indexed="81"/>
            <rFont val="Tahoma"/>
            <family val="2"/>
          </rPr>
          <t xml:space="preserve">อุปกรณ์ เชื่อมต่อ vpn (mikrotik+ค่าset up) ตัวละ 8,500*3=25,500 บาท
อุปกรณ์กระจายสัญญาณ wifi ตัวละ 1,500*3=4,500 บาท
</t>
        </r>
      </text>
    </comment>
    <comment ref="F87" authorId="1">
      <text>
        <r>
          <rPr>
            <b/>
            <sz val="9"/>
            <color indexed="81"/>
            <rFont val="Tahoma"/>
            <family val="2"/>
          </rPr>
          <t>ไม่มีค่าใช้จ่าย บริษัท LIS ทำให้ฟรี</t>
        </r>
      </text>
    </comment>
    <comment ref="F93" authorId="2">
      <text>
        <r>
          <rPr>
            <b/>
            <sz val="9"/>
            <color indexed="81"/>
            <rFont val="Tahoma"/>
            <family val="2"/>
          </rPr>
          <t>อาหารกลางวัน+อาหารว่าง จำนวน 30 คน คนละ 100 บาท จำนวน 6 ครั้ง รวมเป็นเงิน 18,000 บาท</t>
        </r>
      </text>
    </comment>
  </commentList>
</comments>
</file>

<file path=xl/comments12.xml><?xml version="1.0" encoding="utf-8"?>
<comments xmlns="http://schemas.openxmlformats.org/spreadsheetml/2006/main">
  <authors>
    <author>Corporate Edition</author>
    <author>SAMSUNG</author>
  </authors>
  <commentList>
    <comment ref="F31" authorId="0">
      <text>
        <r>
          <rPr>
            <b/>
            <sz val="9"/>
            <color indexed="81"/>
            <rFont val="Tahoma"/>
            <family val="2"/>
          </rPr>
          <t xml:space="preserve">อาหารว่าง 1 มื้อมื้อละ 25 บาท  จำนวน 30 คน เป็นเงิน 1000 บาท </t>
        </r>
      </text>
    </comment>
    <comment ref="F40" authorId="0">
      <text>
        <r>
          <rPr>
            <b/>
            <sz val="9"/>
            <color indexed="81"/>
            <rFont val="Tahoma"/>
            <family val="2"/>
          </rPr>
          <t>ค่าอาหารว่างประชุมคณะกรรมการจัดทำแผน จำนวน 30 คน คนละ 25 บาท จำนวน 2 ครั้ง
เป็นเงิน 1500 บาท</t>
        </r>
      </text>
    </comment>
    <comment ref="F57" authorId="0">
      <text>
        <r>
          <rPr>
            <b/>
            <sz val="9"/>
            <color indexed="81"/>
            <rFont val="Tahoma"/>
            <family val="2"/>
          </rPr>
          <t>1.ค่ายาทากันยุง /สเปรย์พ่นยุง 30000 บาท
2.หน้ากาก N95, ชุด PPE 10000 บาท
3. ชุดเก็บตัวอย่างส่งตรวจ 5000 บาท
4. หน้ากากอนามัย 5000 บาท 
รวมเป็นเงิน 50000 บาท</t>
        </r>
      </text>
    </comment>
    <comment ref="F63" authorId="0">
      <text>
        <r>
          <rPr>
            <b/>
            <sz val="9"/>
            <color indexed="81"/>
            <rFont val="Tahoma"/>
            <family val="2"/>
          </rPr>
          <t>Corporate Edition:</t>
        </r>
        <r>
          <rPr>
            <sz val="9"/>
            <color indexed="81"/>
            <rFont val="Tahoma"/>
            <family val="2"/>
          </rPr>
          <t xml:space="preserve">
อาหารว่าง 1 มื้อมื้อละ 25 บาท 6 ครั้งจำนวน 20 คน เป็นเงิน 3000 บาท 
</t>
        </r>
      </text>
    </comment>
    <comment ref="F66" authorId="0">
      <text>
        <r>
          <rPr>
            <b/>
            <sz val="9"/>
            <color indexed="81"/>
            <rFont val="Tahoma"/>
            <family val="2"/>
          </rPr>
          <t>Corporate Edition:</t>
        </r>
        <r>
          <rPr>
            <sz val="9"/>
            <color indexed="81"/>
            <rFont val="Tahoma"/>
            <family val="2"/>
          </rPr>
          <t xml:space="preserve">
ค่าเบี้ยเลี้ยง จนท.ในการลงพื้นที่ควบคุมโรค ทีมละ 5 คน จำนวน 5 pcu 120*5*5=6000  บาท
16 วัน (เดือนละ 4 วัน 4 เดือน) เป็นเงิน 48,000 บาท</t>
        </r>
      </text>
    </comment>
    <comment ref="F69" authorId="1">
      <text>
        <r>
          <rPr>
            <sz val="9"/>
            <color indexed="81"/>
            <rFont val="Tahoma"/>
            <family val="2"/>
          </rPr>
          <t xml:space="preserve">1.อาหารกลางวัน 1 มื้อ ๆ ละ 50 บาท จำนวน 30 คน เป็นเงิน1500 บาท 
2. อาหารว่าง 2 มื้อมื้อละ 25 บาท เป็นเงิน1500
บาท 
3. ค่าตอบแทนวิทยาในการถอดบทเรียนการซ้อมแผน จำนวน 6 ชม.ละ 600 บาท เป็นเงิน 3600 บาท
รวม เป็นเงิน 6,600 บาท </t>
        </r>
      </text>
    </comment>
    <comment ref="F72" authorId="1">
      <text>
        <r>
          <rPr>
            <b/>
            <sz val="9"/>
            <color indexed="81"/>
            <rFont val="Tahoma"/>
            <family val="2"/>
          </rPr>
          <t>SAMSUNG:</t>
        </r>
        <r>
          <rPr>
            <sz val="9"/>
            <color indexed="81"/>
            <rFont val="Tahoma"/>
            <family val="2"/>
          </rPr>
          <t xml:space="preserve">
อาหารกลางวัน 1 มื้อ ๆ ละ 50 บาท จำนวน 30 คน เป็นเงิน1500 บาท อาหารว่าง 2 มื้อมื้อละ 25 บาท เป็นเงิน1500
บาท รวม เป็นเงิน3000 บาท</t>
        </r>
      </text>
    </comment>
    <comment ref="F75" authorId="0">
      <text>
        <r>
          <rPr>
            <b/>
            <sz val="9"/>
            <color indexed="81"/>
            <rFont val="Tahoma"/>
            <family val="2"/>
          </rPr>
          <t xml:space="preserve">อาหารว่าง 1 มื้อมื้อละ 25 บาท 2 ครั้ง จำนวน 20 คน เป็นเงิน 1000 บาท </t>
        </r>
      </text>
    </comment>
    <comment ref="F77" authorId="0">
      <text>
        <r>
          <rPr>
            <b/>
            <sz val="9"/>
            <color indexed="81"/>
            <rFont val="Tahoma"/>
            <family val="2"/>
          </rPr>
          <t xml:space="preserve">อาหารว่าง 1 มื้อ มื้อละ 25 บาท จำนวน 60 คน เป็นเงิน 1500 บาท </t>
        </r>
      </text>
    </comment>
    <comment ref="F85" authorId="0">
      <text>
        <r>
          <rPr>
            <b/>
            <sz val="9"/>
            <color indexed="81"/>
            <rFont val="Tahoma"/>
            <family val="2"/>
          </rPr>
          <t>-ค่าตอบแทนวิทยากร จำนวน 12 ชม.ๆ ละ 600 = 7,200 
- อาหารกลางวัน 1 มื้อ ๆ ละ 50 บาท 2 วัน จำนวน 35 คน เป็นเงิน 3,500 บาท 
- อาหารว่าง 2 มื้อๆ ละ 25 บาท 2 วัน จำนวน 35 คน  เป็นเงิน 3,500 บาท
 รวมเป็นเงิน 14,200 บาท</t>
        </r>
      </text>
    </comment>
    <comment ref="F94" authorId="0">
      <text>
        <r>
          <rPr>
            <b/>
            <sz val="9"/>
            <color indexed="81"/>
            <rFont val="Tahoma"/>
            <family val="2"/>
          </rPr>
          <t>- อาหารว่าง 1 มื้อๆ ละ 25 บาท จำนวน 10 ตำบลๆละ 20 คน  เป็นเงิน 5,000 บาท
 รวมเป็นเงิน 5,000 บาท</t>
        </r>
      </text>
    </comment>
    <comment ref="F105" authorId="0">
      <text>
        <r>
          <rPr>
            <b/>
            <sz val="9"/>
            <color indexed="81"/>
            <rFont val="Tahoma"/>
            <family val="2"/>
          </rPr>
          <t>Corporate Edition:</t>
        </r>
        <r>
          <rPr>
            <sz val="9"/>
            <color indexed="81"/>
            <rFont val="Tahoma"/>
            <family val="2"/>
          </rPr>
          <t xml:space="preserve">
ค่าเบี้ยเลี้ยง จนท.ในการลงพื้นที่สุ่มลูกน้ำยุงลายก่อนการระบาด คนละ 120 บาท ทีมละ 5 คน จำนวน 5 pcu จำนวน 16 วัน (เดือนละ 4 วัน 4 เดือน) เป็นเงิน 48,000 บาท</t>
        </r>
      </text>
    </comment>
    <comment ref="F120" authorId="0">
      <text>
        <r>
          <rPr>
            <b/>
            <sz val="9"/>
            <color indexed="81"/>
            <rFont val="Tahoma"/>
            <family val="2"/>
          </rPr>
          <t xml:space="preserve">  - ค่าอาหารกลางวัน คณะกรรมการ จำนวน 12 คน x 50 บาท x 13 มื้อ    เป็นเงิน 7,800 บาท
  - ค่าอาหารว่างและเครื่องดื่มคณะกรรมการ จำนวน 12 คน x 25 บาท x 13 มื้อ เป็นเงิน 3,900 บาท
  - เงินรางวัล 6000 บาท
  - เกียรติบัตรพร้อมกรอบ จำนวน 1,950 บาท
รวมป็นเงิน 19,650 บาท
</t>
        </r>
      </text>
    </comment>
    <comment ref="F128" authorId="0">
      <text>
        <r>
          <rPr>
            <b/>
            <sz val="9"/>
            <color indexed="81"/>
            <rFont val="Tahoma"/>
            <family val="2"/>
          </rPr>
          <t>ค่าอาหาร+อาหารว่าง จำนวน 50 คน *100  =5,000 บาท 
รวมเป็นเงิน 5000บาท</t>
        </r>
      </text>
    </comment>
    <comment ref="F130" authorId="0">
      <text>
        <r>
          <rPr>
            <b/>
            <sz val="9"/>
            <color indexed="81"/>
            <rFont val="Tahoma"/>
            <family val="2"/>
          </rPr>
          <t>ค่าอาหาร+อาหารว่าง จำนวน 50 คน *100  =5,000 บาท 
รวมเป็นเงิน 5000บาท</t>
        </r>
      </text>
    </comment>
    <comment ref="F132" authorId="0">
      <text>
        <r>
          <rPr>
            <b/>
            <sz val="9"/>
            <color indexed="81"/>
            <rFont val="Tahoma"/>
            <family val="2"/>
          </rPr>
          <t>อาหารว่าง มื้อละ 25 บาท จำนวน 50 คน จำนวน 3 ครั้ง  = 3,750 บาท 
รวมเป็นเงิน 3750 บาท</t>
        </r>
      </text>
    </comment>
    <comment ref="F135" authorId="0">
      <text>
        <r>
          <rPr>
            <b/>
            <sz val="9"/>
            <color indexed="81"/>
            <rFont val="Tahoma"/>
            <family val="2"/>
          </rPr>
          <t>ค่าอาหาร+อาหารว่าง จำนวน 50 คน *100  =5,000 บาท 
รวมเป็นเงิน 5000บาท</t>
        </r>
      </text>
    </comment>
  </commentList>
</comments>
</file>

<file path=xl/comments13.xml><?xml version="1.0" encoding="utf-8"?>
<comments xmlns="http://schemas.openxmlformats.org/spreadsheetml/2006/main">
  <authors>
    <author>Nb_Praphan</author>
    <author>Praphan</author>
    <author>Corporate Edition</author>
  </authors>
  <commentList>
    <comment ref="F21" authorId="0">
      <text>
        <r>
          <rPr>
            <b/>
            <sz val="9"/>
            <color indexed="81"/>
            <rFont val="Tahoma"/>
            <family val="2"/>
          </rPr>
          <t>Nb_Praphan:</t>
        </r>
        <r>
          <rPr>
            <sz val="9"/>
            <color indexed="81"/>
            <rFont val="Tahoma"/>
            <family val="2"/>
          </rPr>
          <t xml:space="preserve">
อาหารว่าง 25x2x154 = 7700 บาท
อาหาร 50x1x154 = 7700 บาท</t>
        </r>
      </text>
    </comment>
    <comment ref="F23" authorId="0">
      <text>
        <r>
          <rPr>
            <b/>
            <sz val="9"/>
            <color indexed="81"/>
            <rFont val="Tahoma"/>
            <family val="2"/>
          </rPr>
          <t>Nb_Praphan:</t>
        </r>
        <r>
          <rPr>
            <sz val="9"/>
            <color indexed="81"/>
            <rFont val="Tahoma"/>
            <family val="2"/>
          </rPr>
          <t xml:space="preserve">
อาหารว่าง 25x2x154 = 7700 บาท
อาหาร 50x1x154 = 7700 บาท</t>
        </r>
      </text>
    </comment>
    <comment ref="F26" authorId="0">
      <text>
        <r>
          <rPr>
            <b/>
            <sz val="9"/>
            <color indexed="81"/>
            <rFont val="Tahoma"/>
            <family val="2"/>
          </rPr>
          <t>Nb_Praphan:</t>
        </r>
        <r>
          <rPr>
            <sz val="9"/>
            <color indexed="81"/>
            <rFont val="Tahoma"/>
            <family val="2"/>
          </rPr>
          <t xml:space="preserve">
อาหารว่าง 25x2x40x5ครั้ง = 10000 บาท
อาหาร 50x1x40x5ครั้ง = 10000 บาท</t>
        </r>
      </text>
    </comment>
    <comment ref="F29" authorId="0">
      <text>
        <r>
          <rPr>
            <b/>
            <sz val="9"/>
            <color indexed="81"/>
            <rFont val="Tahoma"/>
            <family val="2"/>
          </rPr>
          <t>Nb_Praphan:</t>
        </r>
        <r>
          <rPr>
            <sz val="9"/>
            <color indexed="81"/>
            <rFont val="Tahoma"/>
            <family val="2"/>
          </rPr>
          <t xml:space="preserve">
อาหารว่าง 25x2x12x12
 = 7200 บาท
อาหาร 50x1x12x12 = 7200 บาท</t>
        </r>
      </text>
    </comment>
    <comment ref="F31" authorId="0">
      <text>
        <r>
          <rPr>
            <b/>
            <sz val="9"/>
            <color indexed="81"/>
            <rFont val="Tahoma"/>
            <family val="2"/>
          </rPr>
          <t>Nb_Praphan:</t>
        </r>
        <r>
          <rPr>
            <sz val="9"/>
            <color indexed="81"/>
            <rFont val="Tahoma"/>
            <family val="2"/>
          </rPr>
          <t xml:space="preserve">
อาหารว่าง 25x2x20x12 = 12000 บาท
อาหาร 50x1x20x12 = 12000 บาท</t>
        </r>
      </text>
    </comment>
    <comment ref="F35" authorId="0">
      <text>
        <r>
          <rPr>
            <b/>
            <sz val="9"/>
            <color indexed="81"/>
            <rFont val="Tahoma"/>
            <family val="2"/>
          </rPr>
          <t>Nb_Praphan:</t>
        </r>
        <r>
          <rPr>
            <sz val="9"/>
            <color indexed="81"/>
            <rFont val="Tahoma"/>
            <family val="2"/>
          </rPr>
          <t xml:space="preserve">
อาหารว่าง 25x35x4 =3500 บาท
</t>
        </r>
      </text>
    </comment>
    <comment ref="F43" authorId="0">
      <text>
        <r>
          <rPr>
            <b/>
            <sz val="9"/>
            <color indexed="81"/>
            <rFont val="Tahoma"/>
            <family val="2"/>
          </rPr>
          <t>Nb_Praphan:</t>
        </r>
        <r>
          <rPr>
            <sz val="9"/>
            <color indexed="81"/>
            <rFont val="Tahoma"/>
            <family val="2"/>
          </rPr>
          <t xml:space="preserve">
อาหารว่าง 25x2x30x12 = 18000 บาท
อาหาร 50x1x30x12 = 18000 บาท</t>
        </r>
      </text>
    </comment>
    <comment ref="H47" authorId="1">
      <text>
        <r>
          <rPr>
            <b/>
            <sz val="9"/>
            <color indexed="81"/>
            <rFont val="Tahoma"/>
            <family val="2"/>
          </rPr>
          <t>Praphan:</t>
        </r>
        <r>
          <rPr>
            <sz val="9"/>
            <color indexed="81"/>
            <rFont val="Tahoma"/>
            <family val="2"/>
          </rPr>
          <t xml:space="preserve">
ถาม เอาวันให้ด้วย
</t>
        </r>
      </text>
    </comment>
    <comment ref="F52" authorId="0">
      <text>
        <r>
          <rPr>
            <b/>
            <sz val="9"/>
            <color indexed="81"/>
            <rFont val="Tahoma"/>
            <family val="2"/>
          </rPr>
          <t>Nb_Praphan:</t>
        </r>
        <r>
          <rPr>
            <sz val="9"/>
            <color indexed="81"/>
            <rFont val="Tahoma"/>
            <family val="2"/>
          </rPr>
          <t xml:space="preserve">
ค่าเบี้ยเลี้ยง120x15x7วัน = 12600 บาท
</t>
        </r>
      </text>
    </comment>
    <comment ref="F55" authorId="0">
      <text>
        <r>
          <rPr>
            <b/>
            <sz val="9"/>
            <color indexed="81"/>
            <rFont val="Tahoma"/>
            <family val="2"/>
          </rPr>
          <t>Nb_Praphan:</t>
        </r>
        <r>
          <rPr>
            <sz val="9"/>
            <color indexed="81"/>
            <rFont val="Tahoma"/>
            <family val="2"/>
          </rPr>
          <t xml:space="preserve">
ค่าเบี้ยเลี้ยง120x15x7วัน = 12600 บาท
</t>
        </r>
      </text>
    </comment>
    <comment ref="F58" authorId="2">
      <text>
        <r>
          <rPr>
            <b/>
            <sz val="9"/>
            <color indexed="81"/>
            <rFont val="Tahoma"/>
            <family val="2"/>
          </rPr>
          <t>ค่าอาหาร+อาหารว่าง จำนวน 50 คน *100  5,000 บาท
รวมเป็นเงิน 5,000 บาท</t>
        </r>
      </text>
    </comment>
    <comment ref="F65" authorId="0">
      <text>
        <r>
          <rPr>
            <b/>
            <sz val="9"/>
            <color indexed="81"/>
            <rFont val="Tahoma"/>
            <family val="2"/>
          </rPr>
          <t>Nb_Praphan:</t>
        </r>
        <r>
          <rPr>
            <sz val="9"/>
            <color indexed="81"/>
            <rFont val="Tahoma"/>
            <family val="2"/>
          </rPr>
          <t xml:space="preserve">
อาหารว่าง 25x2x70x2 = 7000 บาท
อาหาร 50x70x2 = 7000 บาท 
</t>
        </r>
      </text>
    </comment>
    <comment ref="F67" authorId="0">
      <text>
        <r>
          <rPr>
            <b/>
            <sz val="9"/>
            <color indexed="81"/>
            <rFont val="Tahoma"/>
            <family val="2"/>
          </rPr>
          <t>Nb_Praphan:</t>
        </r>
        <r>
          <rPr>
            <sz val="9"/>
            <color indexed="81"/>
            <rFont val="Tahoma"/>
            <family val="2"/>
          </rPr>
          <t xml:space="preserve">
อาหารว่าง 50x2x70x2 = 14000 บาท
อาหารกลางวัน 200x70x2 = 28000 บาท 
อาหารเย็น 250x70x = 17500 บาท  
ค่าเช่าสถานที่ 3000 บาท
</t>
        </r>
      </text>
    </comment>
  </commentList>
</comments>
</file>

<file path=xl/comments14.xml><?xml version="1.0" encoding="utf-8"?>
<comments xmlns="http://schemas.openxmlformats.org/spreadsheetml/2006/main">
  <authors>
    <author>Nb_Praphan</author>
  </authors>
  <commentList>
    <comment ref="F25" authorId="0">
      <text>
        <r>
          <rPr>
            <b/>
            <sz val="9"/>
            <color indexed="81"/>
            <rFont val="Tahoma"/>
            <family val="2"/>
          </rPr>
          <t>Nb_Praphan:</t>
        </r>
        <r>
          <rPr>
            <sz val="9"/>
            <color indexed="81"/>
            <rFont val="Tahoma"/>
            <family val="2"/>
          </rPr>
          <t xml:space="preserve">
อาหารว่าง 25x1x100 = 2500 บาท
อาหาร 50x1x100 = 5000 บาท</t>
        </r>
      </text>
    </comment>
    <comment ref="F33" authorId="0">
      <text>
        <r>
          <rPr>
            <b/>
            <sz val="9"/>
            <color indexed="81"/>
            <rFont val="Tahoma"/>
            <family val="2"/>
          </rPr>
          <t>Nb_Praphan:</t>
        </r>
        <r>
          <rPr>
            <sz val="9"/>
            <color indexed="81"/>
            <rFont val="Tahoma"/>
            <family val="2"/>
          </rPr>
          <t xml:space="preserve">
อาหารว่าง 25x1x100 = 2500 บาท
อาหาร 50x1x100 = 5000 บาท</t>
        </r>
      </text>
    </comment>
    <comment ref="F41" authorId="0">
      <text>
        <r>
          <rPr>
            <b/>
            <sz val="9"/>
            <color indexed="81"/>
            <rFont val="Tahoma"/>
            <family val="2"/>
          </rPr>
          <t>Nb_Praphan:</t>
        </r>
        <r>
          <rPr>
            <sz val="9"/>
            <color indexed="81"/>
            <rFont val="Tahoma"/>
            <family val="2"/>
          </rPr>
          <t xml:space="preserve">
อาหารว่าง 25x1x100 = 2500 บาท
อาหาร 50x1x100 = 5000 บาท</t>
        </r>
      </text>
    </comment>
  </commentList>
</comments>
</file>

<file path=xl/comments15.xml><?xml version="1.0" encoding="utf-8"?>
<comments xmlns="http://schemas.openxmlformats.org/spreadsheetml/2006/main">
  <authors>
    <author>Windows User</author>
  </authors>
  <commentList>
    <comment ref="U18" authorId="0">
      <text>
        <r>
          <rPr>
            <b/>
            <sz val="9"/>
            <color indexed="81"/>
            <rFont val="Tahoma"/>
            <family val="2"/>
          </rPr>
          <t>Windows User:</t>
        </r>
        <r>
          <rPr>
            <sz val="9"/>
            <color indexed="81"/>
            <rFont val="Tahoma"/>
            <family val="2"/>
          </rPr>
          <t xml:space="preserve">
</t>
        </r>
        <r>
          <rPr>
            <sz val="14"/>
            <color indexed="81"/>
            <rFont val="TH SarabunPSK"/>
            <family val="2"/>
          </rPr>
          <t>ค่าสีย้อมฟันอันละ 70 บาท
10 อัน</t>
        </r>
      </text>
    </comment>
    <comment ref="U30" authorId="0">
      <text>
        <r>
          <rPr>
            <b/>
            <sz val="9"/>
            <color indexed="81"/>
            <rFont val="Tahoma"/>
            <family val="2"/>
          </rPr>
          <t>Windows User:</t>
        </r>
        <r>
          <rPr>
            <sz val="9"/>
            <color indexed="81"/>
            <rFont val="Tahoma"/>
            <family val="2"/>
          </rPr>
          <t xml:space="preserve">
</t>
        </r>
        <r>
          <rPr>
            <sz val="14"/>
            <color indexed="81"/>
            <rFont val="TH SarabunPSK"/>
            <family val="2"/>
          </rPr>
          <t xml:space="preserve">ถุงผ้าแม่ลูกฟันดี 100 บาทต่อถุง 154 คน ประกอบด้วย
1. ถุงผ้าสำหรับใส่อุปกรณ์ทำความสะอาดช่องปาก
2. แปรงสีฟันผู้ใหญ่
3. ยาสีฟันขนาดเล็ก
4. ไหมขัดฟัน
</t>
        </r>
      </text>
    </comment>
    <comment ref="U87" authorId="0">
      <text>
        <r>
          <rPr>
            <b/>
            <sz val="9"/>
            <color indexed="81"/>
            <rFont val="Tahoma"/>
            <family val="2"/>
          </rPr>
          <t>Windows User:</t>
        </r>
        <r>
          <rPr>
            <sz val="9"/>
            <color indexed="81"/>
            <rFont val="Tahoma"/>
            <family val="2"/>
          </rPr>
          <t xml:space="preserve">
</t>
        </r>
        <r>
          <rPr>
            <sz val="14"/>
            <color indexed="81"/>
            <rFont val="TH SarabunPSK"/>
            <family val="2"/>
          </rPr>
          <t>1.ถุงนิ้วทำความสะอาดช่องปากเด็กทารก ชุดละ 40 บาท 200 บาท
= 8,000 บาท
2. ค่าแปรงสีฟัน ด้ามละ 10 บาท 
500 คน = 5,000  บาท
3. ค่าไหมขัดฟันสำหรับสาธิตให้ผู้ปกครองเด็ก ชุดละ 80.4 บาท จำนวน 42 ชุด (รพสต.ละ 6 อัน)
=3,377 บาท</t>
        </r>
      </text>
    </comment>
    <comment ref="U96" authorId="0">
      <text>
        <r>
          <rPr>
            <b/>
            <sz val="9"/>
            <color indexed="81"/>
            <rFont val="Tahoma"/>
            <family val="2"/>
          </rPr>
          <t>Windows User:</t>
        </r>
        <r>
          <rPr>
            <sz val="9"/>
            <color indexed="81"/>
            <rFont val="Tahoma"/>
            <family val="2"/>
          </rPr>
          <t xml:space="preserve">
- </t>
        </r>
        <r>
          <rPr>
            <sz val="14"/>
            <color indexed="81"/>
            <rFont val="TH SarabunPSK"/>
            <family val="2"/>
          </rPr>
          <t>ค่าฟลูออไรด์ แพ็คละ 1,500 บาท จำนวน 20 แพ็ค= 30,00 บาท
- ค่าพู่กันสำหรับทาฟลูออไรด์ กระปุกละ 70 บาท จำนวน 10 กระปุก=700 บาท</t>
        </r>
      </text>
    </comment>
    <comment ref="U141" authorId="0">
      <text>
        <r>
          <rPr>
            <b/>
            <sz val="9"/>
            <color indexed="81"/>
            <rFont val="Tahoma"/>
            <family val="2"/>
          </rPr>
          <t>Windows User:</t>
        </r>
        <r>
          <rPr>
            <sz val="9"/>
            <color indexed="81"/>
            <rFont val="Tahoma"/>
            <family val="2"/>
          </rPr>
          <t xml:space="preserve">
</t>
        </r>
        <r>
          <rPr>
            <sz val="14"/>
            <color indexed="81"/>
            <rFont val="TH SarabunPSK"/>
            <family val="2"/>
          </rPr>
          <t>-- ค่าฟลูออไรด์ แพ็คละ 1,500 บาท จำนวน 8 แพ็ค = 12,000 บาท
- ค่าพู่กันสำหรับทาฟลูออไรด์ กระปุกละ 70 บาท จำนวน 4กระปุก=280 บาท</t>
        </r>
      </text>
    </comment>
    <comment ref="U154" authorId="0">
      <text>
        <r>
          <rPr>
            <b/>
            <sz val="9"/>
            <color indexed="81"/>
            <rFont val="Tahoma"/>
            <family val="2"/>
          </rPr>
          <t xml:space="preserve">Windows User:
</t>
        </r>
        <r>
          <rPr>
            <sz val="14"/>
            <color indexed="81"/>
            <rFont val="TH SarabunPSK"/>
            <family val="2"/>
          </rPr>
          <t>1. ค่าวัสดุสำนักงานในการอบรม
= 2,000 บาท
3. ค่าอาหารว่าง 99 คน คนละ 25 บาท
= 2,475บาท
4. ค่าสีย้อมฟัน อันละ 70 บาท 6 อัน
= 420 บาท</t>
        </r>
      </text>
    </comment>
    <comment ref="U202" authorId="0">
      <text>
        <r>
          <rPr>
            <b/>
            <sz val="9"/>
            <color indexed="81"/>
            <rFont val="Tahoma"/>
            <family val="2"/>
          </rPr>
          <t>Windows User:</t>
        </r>
        <r>
          <rPr>
            <sz val="9"/>
            <color indexed="81"/>
            <rFont val="Tahoma"/>
            <family val="2"/>
          </rPr>
          <t xml:space="preserve">
</t>
        </r>
        <r>
          <rPr>
            <sz val="14"/>
            <color indexed="81"/>
            <rFont val="TH SarabunPSK"/>
            <family val="2"/>
          </rPr>
          <t>1. ค่าวัสดุสำนักงานในการอบรม 2,000 บาท
2. ประกาศเกียรติบัตร
1,000 บาท</t>
        </r>
      </text>
    </comment>
    <comment ref="U224" authorId="0">
      <text>
        <r>
          <rPr>
            <b/>
            <sz val="9"/>
            <color indexed="81"/>
            <rFont val="Tahoma"/>
            <family val="2"/>
          </rPr>
          <t xml:space="preserve">Windows User:
</t>
        </r>
        <r>
          <rPr>
            <sz val="14"/>
            <color indexed="81"/>
            <rFont val="TH SarabunPSK"/>
            <family val="2"/>
          </rPr>
          <t>1. ค่าไหมขัดฟันชุดละ 80.4 บาท 182 ชุด = 14,633 บาท
2. ค่าย้อมสีฟัน 17 อัน อันละ 70 บาท =  1,190</t>
        </r>
      </text>
    </comment>
    <comment ref="U314" authorId="0">
      <text>
        <r>
          <rPr>
            <b/>
            <sz val="9"/>
            <color indexed="81"/>
            <rFont val="Tahoma"/>
            <family val="2"/>
          </rPr>
          <t>Windows User:</t>
        </r>
        <r>
          <rPr>
            <sz val="9"/>
            <color indexed="81"/>
            <rFont val="Tahoma"/>
            <family val="2"/>
          </rPr>
          <t xml:space="preserve">
1. ค่าฟลูออไรด์ แพ็คละ 1,500 บาท
9 แพ็ค = 13,500 บาท
2. ค่าพู่กันสำหรับทาฟลูออไรด์ กระปุกละ 70 บาท 5 อัน = 350 บาท</t>
        </r>
      </text>
    </comment>
  </commentList>
</comments>
</file>

<file path=xl/comments16.xml><?xml version="1.0" encoding="utf-8"?>
<comments xmlns="http://schemas.openxmlformats.org/spreadsheetml/2006/main">
  <authors>
    <author/>
    <author>nb_podjanee</author>
    <author>Praphan</author>
  </authors>
  <commentList>
    <comment ref="C10" authorId="0">
      <text>
        <r>
          <rPr>
            <sz val="10"/>
            <rFont val="Arial"/>
            <family val="2"/>
          </rPr>
          <t>er3opd3ipd3</t>
        </r>
        <r>
          <rPr>
            <sz val="10"/>
            <rFont val="Tahoma"/>
            <family val="2"/>
          </rPr>
          <t>จ่ายกลาง</t>
        </r>
        <r>
          <rPr>
            <sz val="10"/>
            <rFont val="Arial"/>
            <family val="2"/>
          </rPr>
          <t xml:space="preserve">1 = 10 </t>
        </r>
        <r>
          <rPr>
            <sz val="10"/>
            <rFont val="Tahoma"/>
            <family val="2"/>
          </rPr>
          <t>ทีม</t>
        </r>
      </text>
    </comment>
    <comment ref="F10" authorId="0">
      <text>
        <r>
          <rPr>
            <sz val="10"/>
            <rFont val="Tahoma"/>
            <family val="2"/>
          </rPr>
          <t xml:space="preserve">ค่าวิทยากร </t>
        </r>
        <r>
          <rPr>
            <sz val="10"/>
            <rFont val="Arial"/>
            <family val="2"/>
          </rPr>
          <t xml:space="preserve">600x4x4=12000
</t>
        </r>
        <r>
          <rPr>
            <sz val="10"/>
            <rFont val="Tahoma"/>
            <family val="2"/>
          </rPr>
          <t xml:space="preserve">ค่าอาหารว่าง </t>
        </r>
        <r>
          <rPr>
            <sz val="10"/>
            <rFont val="Arial"/>
            <family val="2"/>
          </rPr>
          <t>25*30*6=4500</t>
        </r>
      </text>
    </comment>
    <comment ref="C15" authorId="1">
      <text>
        <r>
          <rPr>
            <b/>
            <sz val="9"/>
            <color indexed="81"/>
            <rFont val="Tahoma"/>
            <family val="2"/>
          </rPr>
          <t>nb_podjanee:</t>
        </r>
        <r>
          <rPr>
            <sz val="9"/>
            <color indexed="81"/>
            <rFont val="Tahoma"/>
            <family val="2"/>
          </rPr>
          <t xml:space="preserve">
OPD 10  ER 10  IPD  10</t>
        </r>
      </text>
    </comment>
    <comment ref="F15" authorId="1">
      <text>
        <r>
          <rPr>
            <b/>
            <sz val="9"/>
            <color indexed="81"/>
            <rFont val="Tahoma"/>
            <family val="2"/>
          </rPr>
          <t>nb_podjanee:</t>
        </r>
        <r>
          <rPr>
            <sz val="9"/>
            <color indexed="81"/>
            <rFont val="Tahoma"/>
            <family val="2"/>
          </rPr>
          <t xml:space="preserve">
ค่าอาหาร อาหารว่าง 130บาทx30คน ค่าตอบแทนวิทยากร 1800</t>
        </r>
      </text>
    </comment>
    <comment ref="F21" authorId="2">
      <text>
        <r>
          <rPr>
            <b/>
            <sz val="9"/>
            <color indexed="81"/>
            <rFont val="Tahoma"/>
            <family val="2"/>
          </rPr>
          <t>Praphan:</t>
        </r>
        <r>
          <rPr>
            <sz val="9"/>
            <color indexed="81"/>
            <rFont val="Tahoma"/>
            <family val="2"/>
          </rPr>
          <t xml:space="preserve">
โควตา 5000 บาท 10 คน เป็นเงิน 50000 บาท
</t>
        </r>
      </text>
    </comment>
    <comment ref="F27" authorId="1">
      <text>
        <r>
          <rPr>
            <b/>
            <sz val="9"/>
            <color indexed="81"/>
            <rFont val="Tahoma"/>
            <family val="2"/>
          </rPr>
          <t>nb_podjanee:</t>
        </r>
        <r>
          <rPr>
            <sz val="9"/>
            <color indexed="81"/>
            <rFont val="Tahoma"/>
            <family val="2"/>
          </rPr>
          <t xml:space="preserve">
เบี้ยเลี้ยง คนละ 240 บาท/คน เป็นเงิน 21600 บาท</t>
        </r>
      </text>
    </comment>
    <comment ref="F31" authorId="1">
      <text>
        <r>
          <rPr>
            <b/>
            <sz val="9"/>
            <color indexed="81"/>
            <rFont val="Tahoma"/>
            <family val="2"/>
          </rPr>
          <t>nb_podjanee:</t>
        </r>
        <r>
          <rPr>
            <sz val="9"/>
            <color indexed="81"/>
            <rFont val="Tahoma"/>
            <family val="2"/>
          </rPr>
          <t xml:space="preserve">
รวมค่าขอตีพิมพ์ผลงาน  ค่าดำเนินการขออนุมัติการวิจัยในคน ทั้ง 3 งาน รายละเอียด วพบ.กำลังจัดทำรายละเอียด ประชุมร่วมกันแล้ว 1 ครั้ง เมื่อ 26 กันยายน 62</t>
        </r>
      </text>
    </comment>
  </commentList>
</comments>
</file>

<file path=xl/comments17.xml><?xml version="1.0" encoding="utf-8"?>
<comments xmlns="http://schemas.openxmlformats.org/spreadsheetml/2006/main">
  <authors>
    <author>DTC</author>
    <author>Maetha11154</author>
  </authors>
  <commentList>
    <comment ref="F22" authorId="0">
      <text>
        <r>
          <rPr>
            <b/>
            <sz val="9"/>
            <color indexed="81"/>
            <rFont val="Tahoma"/>
            <family val="2"/>
          </rPr>
          <t>DTC:
1.</t>
        </r>
        <r>
          <rPr>
            <sz val="14"/>
            <color indexed="81"/>
            <rFont val="TH SarabunPSK"/>
            <family val="2"/>
          </rPr>
          <t xml:space="preserve">การวินิจฉัยการติดเชื้อในโรงพยาบาล (สำหรับพยาบาล 60*25=1500)
2.โรคอุบัติใหม่ อุบัติซ้ำ (240 *25=6000)
3. การนึ่งทำลายเชื้อ (พนักงานล้างเครื่องมือ 30 คน*25=750
รวม 8250 บาท </t>
        </r>
      </text>
    </comment>
    <comment ref="F25" authorId="1">
      <text>
        <r>
          <rPr>
            <b/>
            <sz val="9"/>
            <color indexed="81"/>
            <rFont val="Tahoma"/>
            <family val="2"/>
          </rPr>
          <t>Maetha11154:</t>
        </r>
        <r>
          <rPr>
            <sz val="9"/>
            <color indexed="81"/>
            <rFont val="Tahoma"/>
            <family val="2"/>
          </rPr>
          <t xml:space="preserve">
ค่าลงทะเบียน 45,000
ค่าที่พัก 4 เดือนๆละ5000=20,000
ค่ารถโดยสารลำปาง-เชียงใหม่ 132*2=264
ค่ารถโดยสารลำปาง -แม่ทะ=106
ค่าเบี้ยเลี้ยง 75วัน*240=18,000
รวม 83,370 บาท</t>
        </r>
      </text>
    </comment>
    <comment ref="F28" authorId="0">
      <text>
        <r>
          <rPr>
            <b/>
            <sz val="9"/>
            <color indexed="81"/>
            <rFont val="Tahoma"/>
            <family val="2"/>
          </rPr>
          <t xml:space="preserve">DTC:ค่าอาหารว่าง </t>
        </r>
        <r>
          <rPr>
            <sz val="9"/>
            <color indexed="81"/>
            <rFont val="Tahoma"/>
            <family val="2"/>
          </rPr>
          <t xml:space="preserve">
11 คน*25 บาท*12 ครั้ง =3300</t>
        </r>
      </text>
    </comment>
    <comment ref="F29" authorId="0">
      <text>
        <r>
          <rPr>
            <b/>
            <sz val="9"/>
            <color indexed="81"/>
            <rFont val="Tahoma"/>
            <family val="2"/>
          </rPr>
          <t>DTC:</t>
        </r>
        <r>
          <rPr>
            <sz val="9"/>
            <color indexed="81"/>
            <rFont val="Tahoma"/>
            <family val="2"/>
          </rPr>
          <t xml:space="preserve">
14คน*13 แห่ง*25=4550</t>
        </r>
      </text>
    </comment>
    <comment ref="B31" authorId="0">
      <text>
        <r>
          <rPr>
            <b/>
            <sz val="9"/>
            <color indexed="81"/>
            <rFont val="Tahoma"/>
            <family val="2"/>
          </rPr>
          <t>DTC:IC round ทุกวันพฤหัสบดี และนิเทศรพ.สต.2 ครั้ง/ปี</t>
        </r>
      </text>
    </comment>
    <comment ref="B34" authorId="0">
      <text>
        <r>
          <rPr>
            <b/>
            <sz val="9"/>
            <color indexed="81"/>
            <rFont val="Tahoma"/>
            <family val="2"/>
          </rPr>
          <t>DTC:DTC:จัดกิจกรรมเดือนละ 1 ครั้งที่ งาน OPD ทุกวัน จันทร์หรืออังคาร
ต.ค. - การล้างมือ
พ.ย. - วัณโรค
ธ.ค. - วันเอดส์,ไวรัสตับอักเสบ
ม.ค. - ไข้หวัด,ไข้หวัดใหญ่
ก.พ. - อีสุกอีใส ,งูสวัด
มี.ค. - โรคทางระบบทางเดินอาหาร
เม.ย.- การล้างมือ
พ.ค.- ไข้เลือดออก
มิ.ย.- ไข้ซิการ์
ก.ค.- โรคอุบัติใหม่เช่นโควิด 19
ส.ค.- 
ก.ย.</t>
        </r>
        <r>
          <rPr>
            <sz val="9"/>
            <color indexed="81"/>
            <rFont val="Tahoma"/>
            <family val="2"/>
          </rPr>
          <t xml:space="preserve">
</t>
        </r>
      </text>
    </comment>
    <comment ref="F36" authorId="0">
      <text>
        <r>
          <rPr>
            <b/>
            <sz val="9"/>
            <color indexed="81"/>
            <rFont val="Tahoma"/>
            <family val="2"/>
          </rPr>
          <t>DTC:</t>
        </r>
        <r>
          <rPr>
            <sz val="9"/>
            <color indexed="81"/>
            <rFont val="Tahoma"/>
            <family val="2"/>
          </rPr>
          <t xml:space="preserve">
1.ป้ายโฟมบอร์ดแสดงวิธีการล้างมือที่ถูกต้อง  ขนาด  30*25 ซม(รพ.12 ป้าย,รพ.สต.14 ป้าย =32 ป้าย ๆละ 60 บาท = 1,920)
2. ป้ายติดอ่างล้างมือ 40 อัน( 30*15ซม*40 อัน*30 บาท=1200
3. กล่องใส่ผ้าเช็ดมือ  500*5=2500 
รวมทั้งหมด 5620 บาท</t>
        </r>
      </text>
    </comment>
    <comment ref="F43" authorId="0">
      <text>
        <r>
          <rPr>
            <b/>
            <sz val="9"/>
            <color indexed="81"/>
            <rFont val="Tahoma"/>
            <family val="2"/>
          </rPr>
          <t>DTC:</t>
        </r>
        <r>
          <rPr>
            <sz val="9"/>
            <color indexed="81"/>
            <rFont val="Tahoma"/>
            <family val="2"/>
          </rPr>
          <t xml:space="preserve">
ป้ายไฟกะพริบ ก่อนเข้า IPD,ER,หน้าห้องน้ำ10000 บาท</t>
        </r>
      </text>
    </comment>
    <comment ref="B45" authorId="0">
      <text>
        <r>
          <rPr>
            <b/>
            <sz val="9"/>
            <color indexed="81"/>
            <rFont val="Tahoma"/>
            <family val="2"/>
          </rPr>
          <t>DTC:</t>
        </r>
        <r>
          <rPr>
            <sz val="9"/>
            <color indexed="81"/>
            <rFont val="Tahoma"/>
            <family val="2"/>
          </rPr>
          <t xml:space="preserve">
1.ให้ความรู้แก่ญาติและผู้ป่วยเชื้อดื้อยา,TB ในหอผู้ป่วยใน
2.เผยแพร่ทางรายการวิทยุ
3. การล้างมือ</t>
        </r>
      </text>
    </comment>
    <comment ref="F49" authorId="1">
      <text>
        <r>
          <rPr>
            <b/>
            <sz val="9"/>
            <color indexed="81"/>
            <rFont val="Tahoma"/>
            <family val="2"/>
          </rPr>
          <t>Maetha11154:</t>
        </r>
        <r>
          <rPr>
            <sz val="9"/>
            <color indexed="81"/>
            <rFont val="Tahoma"/>
            <family val="2"/>
          </rPr>
          <t xml:space="preserve">
ครั้งละ 3000*2</t>
        </r>
      </text>
    </comment>
    <comment ref="F50" authorId="0">
      <text>
        <r>
          <rPr>
            <b/>
            <sz val="9"/>
            <color indexed="81"/>
            <rFont val="Tahoma"/>
            <family val="2"/>
          </rPr>
          <t>DTC:</t>
        </r>
        <r>
          <rPr>
            <sz val="9"/>
            <color indexed="81"/>
            <rFont val="Tahoma"/>
            <family val="2"/>
          </rPr>
          <t xml:space="preserve">
ค่าเอกสารและการจัดเก็บข้อมูล</t>
        </r>
      </text>
    </comment>
  </commentList>
</comments>
</file>

<file path=xl/comments18.xml><?xml version="1.0" encoding="utf-8"?>
<comments xmlns="http://schemas.openxmlformats.org/spreadsheetml/2006/main">
  <authors>
    <author>Praphan</author>
    <author/>
  </authors>
  <commentList>
    <comment ref="F28" authorId="0">
      <text>
        <r>
          <rPr>
            <b/>
            <sz val="9"/>
            <color indexed="81"/>
            <rFont val="Tahoma"/>
            <family val="2"/>
          </rPr>
          <t>Praphan:</t>
        </r>
        <r>
          <rPr>
            <sz val="9"/>
            <color indexed="81"/>
            <rFont val="Tahoma"/>
            <family val="2"/>
          </rPr>
          <t xml:space="preserve">
จัดซื้อหุ่นสำหรับการอบรม CPR จำนวน 2 ตัว 170000 บาท</t>
        </r>
      </text>
    </comment>
    <comment ref="F31" authorId="1">
      <text>
        <r>
          <rPr>
            <sz val="10"/>
            <rFont val="Arial"/>
            <family val="2"/>
          </rPr>
          <t xml:space="preserve">25*30*2=1500
</t>
        </r>
      </text>
    </comment>
    <comment ref="F35" authorId="0">
      <text>
        <r>
          <rPr>
            <b/>
            <sz val="9"/>
            <color indexed="81"/>
            <rFont val="Tahoma"/>
            <family val="2"/>
          </rPr>
          <t>Praphan:</t>
        </r>
        <r>
          <rPr>
            <sz val="9"/>
            <color indexed="81"/>
            <rFont val="Tahoma"/>
            <family val="2"/>
          </rPr>
          <t xml:space="preserve">
จัดทำป้ายรณรงค์การขับขี่ปลอดภัยในช่วงเทศกาลจำนวน 2 จุด เป็นเงิน 1000 บาท</t>
        </r>
      </text>
    </comment>
    <comment ref="F46" authorId="1">
      <text>
        <r>
          <rPr>
            <sz val="10"/>
            <rFont val="Tahoma"/>
            <family val="2"/>
          </rPr>
          <t xml:space="preserve">ลงทะเบียน </t>
        </r>
        <r>
          <rPr>
            <sz val="10"/>
            <rFont val="Arial"/>
            <family val="2"/>
          </rPr>
          <t xml:space="preserve">60000 </t>
        </r>
        <r>
          <rPr>
            <sz val="10"/>
            <rFont val="Tahoma"/>
            <family val="2"/>
          </rPr>
          <t>ที่พัก</t>
        </r>
        <r>
          <rPr>
            <sz val="10"/>
            <rFont val="Arial"/>
            <family val="2"/>
          </rPr>
          <t xml:space="preserve">20000 </t>
        </r>
        <r>
          <rPr>
            <sz val="10"/>
            <rFont val="Tahoma"/>
            <family val="2"/>
          </rPr>
          <t xml:space="preserve">ค่าเดินทาง </t>
        </r>
        <r>
          <rPr>
            <sz val="10"/>
            <rFont val="Arial"/>
            <family val="2"/>
          </rPr>
          <t>3000</t>
        </r>
      </text>
    </comment>
    <comment ref="F48" authorId="0">
      <text>
        <r>
          <rPr>
            <b/>
            <sz val="9"/>
            <color indexed="81"/>
            <rFont val="Tahoma"/>
            <family val="2"/>
          </rPr>
          <t>Praphan:</t>
        </r>
        <r>
          <rPr>
            <sz val="9"/>
            <color indexed="81"/>
            <rFont val="Tahoma"/>
            <family val="2"/>
          </rPr>
          <t xml:space="preserve">
คนละ 5000 บาท เป็น 10000 บาท</t>
        </r>
      </text>
    </comment>
    <comment ref="F49" authorId="0">
      <text>
        <r>
          <rPr>
            <b/>
            <sz val="9"/>
            <color indexed="81"/>
            <rFont val="Tahoma"/>
            <family val="2"/>
          </rPr>
          <t>Praphan:</t>
        </r>
        <r>
          <rPr>
            <sz val="9"/>
            <color indexed="81"/>
            <rFont val="Tahoma"/>
            <family val="2"/>
          </rPr>
          <t xml:space="preserve">
คนละ 5000 บาท</t>
        </r>
      </text>
    </comment>
    <comment ref="F50" authorId="0">
      <text>
        <r>
          <rPr>
            <b/>
            <sz val="9"/>
            <color indexed="81"/>
            <rFont val="Tahoma"/>
            <family val="2"/>
          </rPr>
          <t>Praphan:</t>
        </r>
        <r>
          <rPr>
            <sz val="9"/>
            <color indexed="81"/>
            <rFont val="Tahoma"/>
            <family val="2"/>
          </rPr>
          <t xml:space="preserve">
คนละ 5000 บาท</t>
        </r>
      </text>
    </comment>
    <comment ref="F51" authorId="0">
      <text>
        <r>
          <rPr>
            <b/>
            <sz val="9"/>
            <color indexed="81"/>
            <rFont val="Tahoma"/>
            <family val="2"/>
          </rPr>
          <t>Praphan:</t>
        </r>
        <r>
          <rPr>
            <sz val="9"/>
            <color indexed="81"/>
            <rFont val="Tahoma"/>
            <family val="2"/>
          </rPr>
          <t xml:space="preserve">
จัดหาอุปกรณ์การช่วยชีวิตเพิ่มเติม – เครื่อง Auto CPR เป็นเงิน 1000000 บาท</t>
        </r>
      </text>
    </comment>
  </commentList>
</comments>
</file>

<file path=xl/comments19.xml><?xml version="1.0" encoding="utf-8"?>
<comments xmlns="http://schemas.openxmlformats.org/spreadsheetml/2006/main">
  <authors>
    <author>LabBoss</author>
    <author>Bugs Bunny</author>
    <author>NB_TU</author>
  </authors>
  <commentList>
    <comment ref="F10" authorId="0">
      <text>
        <r>
          <rPr>
            <b/>
            <sz val="9"/>
            <color indexed="81"/>
            <rFont val="Tahoma"/>
            <family val="2"/>
          </rPr>
          <t>LabBoss:</t>
        </r>
        <r>
          <rPr>
            <sz val="9"/>
            <color indexed="81"/>
            <rFont val="Tahoma"/>
            <family val="2"/>
          </rPr>
          <t xml:space="preserve">
</t>
        </r>
      </text>
    </comment>
    <comment ref="F15" authorId="0">
      <text>
        <r>
          <rPr>
            <b/>
            <sz val="9"/>
            <color indexed="81"/>
            <rFont val="Tahoma"/>
            <family val="2"/>
          </rPr>
          <t>LabBoss:</t>
        </r>
        <r>
          <rPr>
            <sz val="9"/>
            <color indexed="81"/>
            <rFont val="Tahoma"/>
            <family val="2"/>
          </rPr>
          <t xml:space="preserve">
ค่าเบี้ยเลี้ยง 600*2=1200
ค่าอหารกลางวัน 50*7=350
ค่าอาหารเบรค 2*25*7 350</t>
        </r>
      </text>
    </comment>
    <comment ref="F17" authorId="1">
      <text>
        <r>
          <rPr>
            <sz val="14"/>
            <color indexed="81"/>
            <rFont val="TH SarabunPSK"/>
            <family val="2"/>
          </rPr>
          <t>ค่าตรวจประเมิน 12500 บาท
ค่าที่พักค่าเดินทางตามจ่ายจริง 
รวมประมาณ 30000 บาท</t>
        </r>
      </text>
    </comment>
    <comment ref="F23" authorId="1">
      <text>
        <r>
          <rPr>
            <sz val="14"/>
            <color indexed="81"/>
            <rFont val="TH SarabunPSK"/>
            <family val="2"/>
          </rPr>
          <t>ค่าอาหารว่าง 20*25 บาท=500
ค่าใบประกาศนียบัตร 20*25=500  
ค่าจัดทำคู่มือให้บริการทางห้องปฏิบัติการ 10*100=100</t>
        </r>
      </text>
    </comment>
    <comment ref="F25" authorId="1">
      <text>
        <r>
          <rPr>
            <sz val="14"/>
            <color indexed="81"/>
            <rFont val="TH SarabunPSK"/>
            <family val="2"/>
          </rPr>
          <t>รพ.สต.ละ 500 *13 =6500 บาท</t>
        </r>
      </text>
    </comment>
    <comment ref="F29" authorId="1">
      <text>
        <r>
          <rPr>
            <sz val="14"/>
            <color indexed="81"/>
            <rFont val="TH SarabunPSK"/>
            <family val="2"/>
          </rPr>
          <t>คนละ 5000 *3 = 15000 บาท</t>
        </r>
      </text>
    </comment>
    <comment ref="F32" authorId="0">
      <text>
        <r>
          <rPr>
            <b/>
            <sz val="9"/>
            <color indexed="81"/>
            <rFont val="Tahoma"/>
            <family val="2"/>
          </rPr>
          <t>LabBoss:</t>
        </r>
        <r>
          <rPr>
            <sz val="9"/>
            <color indexed="81"/>
            <rFont val="Tahoma"/>
            <family val="2"/>
          </rPr>
          <t xml:space="preserve">
ค่าอหารว่าง 25*50
-ค่าเอกสาร 500</t>
        </r>
      </text>
    </comment>
    <comment ref="F34" authorId="1">
      <text>
        <r>
          <rPr>
            <sz val="14"/>
            <color indexed="81"/>
            <rFont val="TH SarabunPSK"/>
            <family val="2"/>
          </rPr>
          <t>ค่าบำรุงรักษากล้องจุลทรรศน์ตัวละ2000*2= 4000 บาท</t>
        </r>
      </text>
    </comment>
    <comment ref="F36" authorId="1">
      <text>
        <r>
          <rPr>
            <sz val="14"/>
            <color indexed="81"/>
            <rFont val="TH SarabunPSK"/>
            <family val="2"/>
          </rPr>
          <t>สอบเทียบเครื่องมือที่ ศวก.เชียงใหม่ ไม่สามารถสอบเทียบได้ เช่น BSC / autopipet/ ตู้เย็นเก็บเลือด/ตัววัดอุณหภูมิต่างๆ</t>
        </r>
      </text>
    </comment>
    <comment ref="B100" authorId="2">
      <text>
        <r>
          <rPr>
            <b/>
            <sz val="8"/>
            <color indexed="81"/>
            <rFont val="Tahoma"/>
            <family val="2"/>
          </rPr>
          <t>NB_TU:</t>
        </r>
        <r>
          <rPr>
            <sz val="8"/>
            <color indexed="81"/>
            <rFont val="Tahoma"/>
            <family val="2"/>
          </rPr>
          <t xml:space="preserve">
  ระบบสาธารณูปโภค ได้แก่ ระบบไฟฟ้า ระบบน้ำประปา ระบบระบายอากาศและปรับอากาศ ระบบแก๊สทางการแพทย์และสุญญากาศ ระบบขนส่งวัสดุอุปกรณ์ ระบบไอน้ำ ระบบสื่อสาร ระบบแลกเปลี่ยนข้อมูล
  แนวทางปฏิบัติฉุกเฉินเมื่อระบบสาธารณูปโภคมีปัญหา ได้แก่ แนวทางปฏิบัติเมื่อระบบสาธารณูปโภคขัดข้อง การเตรียมความพร้อมของแหล่งสำรองต่างๆ และการทดสอบความพร้อมใช้ของแหล่งสำรองดังกล่าว
  การปนเปื้อนในอากาศ ได้แก่ เชื้อโรค แก๊ส ควัน ฝุ่น
  จุดบริการที่จำเป็นต้องมีไฟฟ้าสำรอง ได้แก่ ระบบเตือนภัย, ไฟทางออก, ป้ายบอกทางออก, ระบบสื่อสารฉุกเฉิน, ที่เก็บเลือด กระดูก และเนื้อเยื่อ, ห้องฉุกเฉิน, ลิฟท์ (มีอย่างน้อย 1 ตัวสำหรับผู้ป่วยที่ไม่สามารถเดินได้), เครื่องอัดอากาศทางการแพทย์, ระบบสุญญากาศ, จุดที่ต้องใช้เครื่องมือช่วยชีวิต, ห้องผ่าตัด, ห้องพักฟื้น, ห้องคลอด, หน่วยทารกแรกเกิด  
</t>
        </r>
      </text>
    </comment>
  </commentList>
</comments>
</file>

<file path=xl/comments2.xml><?xml version="1.0" encoding="utf-8"?>
<comments xmlns="http://schemas.openxmlformats.org/spreadsheetml/2006/main">
  <authors>
    <author>Praphan</author>
    <author>Windows User</author>
  </authors>
  <commentList>
    <comment ref="F57" authorId="0">
      <text>
        <r>
          <rPr>
            <b/>
            <sz val="9"/>
            <color indexed="81"/>
            <rFont val="Tahoma"/>
            <family val="2"/>
          </rPr>
          <t>Praphan:</t>
        </r>
        <r>
          <rPr>
            <sz val="9"/>
            <color indexed="81"/>
            <rFont val="Tahoma"/>
            <family val="2"/>
          </rPr>
          <t xml:space="preserve">
16377 บาท</t>
        </r>
      </text>
    </comment>
    <comment ref="F62" authorId="0">
      <text>
        <r>
          <rPr>
            <b/>
            <sz val="9"/>
            <color indexed="81"/>
            <rFont val="Tahoma"/>
            <family val="2"/>
          </rPr>
          <t>Praphan:</t>
        </r>
        <r>
          <rPr>
            <sz val="9"/>
            <color indexed="81"/>
            <rFont val="Tahoma"/>
            <family val="2"/>
          </rPr>
          <t xml:space="preserve">
30700 บาท</t>
        </r>
      </text>
    </comment>
    <comment ref="F74" authorId="0">
      <text>
        <r>
          <rPr>
            <b/>
            <sz val="9"/>
            <color indexed="81"/>
            <rFont val="Tahoma"/>
            <family val="2"/>
          </rPr>
          <t>Praphan:</t>
        </r>
        <r>
          <rPr>
            <sz val="9"/>
            <color indexed="81"/>
            <rFont val="Tahoma"/>
            <family val="2"/>
          </rPr>
          <t xml:space="preserve">
12280 บาท</t>
        </r>
      </text>
    </comment>
    <comment ref="F78" authorId="0">
      <text>
        <r>
          <rPr>
            <b/>
            <sz val="9"/>
            <color indexed="81"/>
            <rFont val="Tahoma"/>
            <family val="2"/>
          </rPr>
          <t>Praphan:</t>
        </r>
        <r>
          <rPr>
            <sz val="9"/>
            <color indexed="81"/>
            <rFont val="Tahoma"/>
            <family val="2"/>
          </rPr>
          <t xml:space="preserve">
4895 บาท</t>
        </r>
      </text>
    </comment>
    <comment ref="B116" authorId="1">
      <text>
        <r>
          <rPr>
            <b/>
            <sz val="9"/>
            <color indexed="81"/>
            <rFont val="Tahoma"/>
            <family val="2"/>
          </rPr>
          <t xml:space="preserve">ทั้งปี 3500 คน
</t>
        </r>
      </text>
    </comment>
  </commentList>
</comments>
</file>

<file path=xl/comments20.xml><?xml version="1.0" encoding="utf-8"?>
<comments xmlns="http://schemas.openxmlformats.org/spreadsheetml/2006/main">
  <authors>
    <author>Bugs Bunny</author>
    <author>Corporate Edition</author>
  </authors>
  <commentList>
    <comment ref="F16" authorId="0">
      <text>
        <r>
          <rPr>
            <sz val="14"/>
            <color indexed="81"/>
            <rFont val="TH SarabunPSK"/>
            <family val="2"/>
          </rPr>
          <t xml:space="preserve">  ค่าเบี้ยเลี้ยง 5 คน คนละ 280 = 1400
 ค่าอาหารกลางวัน 6 คน คนละ 50  (ทีมจังหวัด 5 ทีม รพ. 1  ) 300 
ค่าเบรก 6 คน *25 เช้า-บ่าย 300
   รวม 2000
</t>
        </r>
      </text>
    </comment>
    <comment ref="F18" authorId="1">
      <text>
        <r>
          <rPr>
            <sz val="14"/>
            <color indexed="81"/>
            <rFont val="TH SarabunPSK"/>
            <family val="2"/>
          </rPr>
          <t xml:space="preserve">ห้องเอกซเรย์ 3500 บาท
ห้องทันตกรรม1 2000 บาท
ห้องทันตกรรม2 2000 บาท
</t>
        </r>
      </text>
    </comment>
    <comment ref="F20" authorId="1">
      <text>
        <r>
          <rPr>
            <sz val="9"/>
            <color indexed="81"/>
            <rFont val="Tahoma"/>
            <family val="2"/>
          </rPr>
          <t>คนละ 1000 บาท / ปี   9คน</t>
        </r>
      </text>
    </comment>
    <comment ref="F24" authorId="0">
      <text>
        <r>
          <rPr>
            <sz val="14"/>
            <color indexed="81"/>
            <rFont val="TH SarabunPSK"/>
            <family val="2"/>
          </rPr>
          <t>คนละ  = 15000 บาท</t>
        </r>
      </text>
    </comment>
  </commentList>
</comments>
</file>

<file path=xl/comments21.xml><?xml version="1.0" encoding="utf-8"?>
<comments xmlns="http://schemas.openxmlformats.org/spreadsheetml/2006/main">
  <authors>
    <author>SAMSUNG</author>
    <author>HP</author>
  </authors>
  <commentList>
    <comment ref="G46" authorId="0">
      <text>
        <r>
          <rPr>
            <b/>
            <sz val="9"/>
            <color indexed="81"/>
            <rFont val="Tahoma"/>
            <family val="2"/>
          </rPr>
          <t>SAMSUNG:</t>
        </r>
        <r>
          <rPr>
            <sz val="9"/>
            <color indexed="81"/>
            <rFont val="Tahoma"/>
            <family val="2"/>
          </rPr>
          <t xml:space="preserve">
สสจ.สนับสนุนให้ตำบลละ5,000บาทx10ตำบล</t>
        </r>
      </text>
    </comment>
    <comment ref="G76" authorId="0">
      <text>
        <r>
          <rPr>
            <b/>
            <sz val="9"/>
            <color indexed="81"/>
            <rFont val="Tahoma"/>
            <family val="2"/>
          </rPr>
          <t>SAMSUNG:</t>
        </r>
        <r>
          <rPr>
            <sz val="9"/>
            <color indexed="81"/>
            <rFont val="Tahoma"/>
            <family val="2"/>
          </rPr>
          <t xml:space="preserve">
สสจ.สนับสนุนให้ตำบลละ10,000บาท</t>
        </r>
      </text>
    </comment>
    <comment ref="G157" authorId="1">
      <text>
        <r>
          <rPr>
            <b/>
            <sz val="9"/>
            <color indexed="81"/>
            <rFont val="Tahoma"/>
            <family val="2"/>
          </rPr>
          <t>HP:</t>
        </r>
        <r>
          <rPr>
            <sz val="9"/>
            <color indexed="81"/>
            <rFont val="Tahoma"/>
            <family val="2"/>
          </rPr>
          <t xml:space="preserve">
1ค่าอาหารและอาหารว่างผู้เข้าร่วมประชุม จำนวน 30 คนๆละ100 บาท</t>
        </r>
      </text>
    </comment>
  </commentList>
</comments>
</file>

<file path=xl/comments22.xml><?xml version="1.0" encoding="utf-8"?>
<comments xmlns="http://schemas.openxmlformats.org/spreadsheetml/2006/main">
  <authors>
    <author>Windows10</author>
    <author>Tix2019</author>
  </authors>
  <commentList>
    <comment ref="E62" authorId="0">
      <text>
        <r>
          <rPr>
            <b/>
            <sz val="9"/>
            <color indexed="81"/>
            <rFont val="Tahoma"/>
            <family val="2"/>
          </rPr>
          <t>อาหารว่าง 25*25(คน)*2(ครั้ง)=1,250</t>
        </r>
      </text>
    </comment>
    <comment ref="E63" authorId="0">
      <text>
        <r>
          <rPr>
            <b/>
            <sz val="9"/>
            <color indexed="81"/>
            <rFont val="Tahoma"/>
            <family val="2"/>
          </rPr>
          <t>อาหารว่าง 25*25(คน)*2(ครั้ง)=1,250</t>
        </r>
      </text>
    </comment>
    <comment ref="E76" authorId="1">
      <text>
        <r>
          <rPr>
            <b/>
            <sz val="9"/>
            <color indexed="81"/>
            <rFont val="Tahoma"/>
            <family val="2"/>
          </rPr>
          <t>อาหารว่าง 20*50 X 3 ครั้ง
อาหารกลางวัน 20*50 x 3 ครั้ง</t>
        </r>
      </text>
    </comment>
  </commentList>
</comments>
</file>

<file path=xl/comments23.xml><?xml version="1.0" encoding="utf-8"?>
<comments xmlns="http://schemas.openxmlformats.org/spreadsheetml/2006/main">
  <authors>
    <author>SAMSUNG</author>
    <author>Praphan</author>
  </authors>
  <commentList>
    <comment ref="F82" authorId="0">
      <text>
        <r>
          <rPr>
            <b/>
            <sz val="9"/>
            <color rgb="FF000000"/>
            <rFont val="Tahoma"/>
            <family val="2"/>
          </rPr>
          <t>SAMSUNG:</t>
        </r>
        <r>
          <rPr>
            <sz val="9"/>
            <color rgb="FF000000"/>
            <rFont val="Tahoma"/>
            <family val="2"/>
          </rPr>
          <t xml:space="preserve">
ค่าอาหารมื้อละ50บาทx1มื้อx16คนx2วันเป็นเงิน1600บาท
ค่าอาหารว่างมื้อละ25บาทx2มื้อx16คนx2วันเป็นเงิน1600บาท  รวมเป็นเงินทั้งสิ้น3,200บาท
</t>
        </r>
      </text>
    </comment>
    <comment ref="F91" authorId="0">
      <text>
        <r>
          <rPr>
            <b/>
            <sz val="9"/>
            <color rgb="FF000000"/>
            <rFont val="Tahoma"/>
            <family val="2"/>
          </rPr>
          <t>SAMSUNG:</t>
        </r>
        <r>
          <rPr>
            <sz val="9"/>
            <color rgb="FF000000"/>
            <rFont val="Tahoma"/>
            <family val="2"/>
          </rPr>
          <t xml:space="preserve">
ค่าอาหารมื้อละ50บาทx1มื้อx35คนx1วันเป็นเงิน1750บาท
ค่าอาหารว่างมื้อละ25บาทx2มื้อx35คนx1วันเป็นเงิน1750บาท  รวมเป็นเงินทั้งสิ้น3,500บาท
</t>
        </r>
      </text>
    </comment>
    <comment ref="F108" authorId="1">
      <text>
        <r>
          <rPr>
            <b/>
            <sz val="9"/>
            <color indexed="81"/>
            <rFont val="Tahoma"/>
            <family val="2"/>
          </rPr>
          <t>Praphan:</t>
        </r>
        <r>
          <rPr>
            <sz val="9"/>
            <color indexed="81"/>
            <rFont val="Tahoma"/>
            <family val="2"/>
          </rPr>
          <t xml:space="preserve">
3000 บาท</t>
        </r>
      </text>
    </comment>
    <comment ref="F113" authorId="1">
      <text>
        <r>
          <rPr>
            <b/>
            <sz val="9"/>
            <color indexed="81"/>
            <rFont val="Tahoma"/>
            <family val="2"/>
          </rPr>
          <t>Praphan:</t>
        </r>
        <r>
          <rPr>
            <sz val="9"/>
            <color indexed="81"/>
            <rFont val="Tahoma"/>
            <family val="2"/>
          </rPr>
          <t xml:space="preserve">
15823 บาท</t>
        </r>
      </text>
    </comment>
  </commentList>
</comments>
</file>

<file path=xl/comments24.xml><?xml version="1.0" encoding="utf-8"?>
<comments xmlns="http://schemas.openxmlformats.org/spreadsheetml/2006/main">
  <authors>
    <author>SAMSUNG</author>
  </authors>
  <commentList>
    <comment ref="T29" authorId="0">
      <text>
        <r>
          <rPr>
            <b/>
            <sz val="9"/>
            <color indexed="81"/>
            <rFont val="Tahoma"/>
            <family val="2"/>
          </rPr>
          <t>SAMSUNG:</t>
        </r>
        <r>
          <rPr>
            <sz val="9"/>
            <color indexed="81"/>
            <rFont val="Tahoma"/>
            <family val="2"/>
          </rPr>
          <t xml:space="preserve">
ค่าอาหารและอาหารว่างคนละ100บาทx40คน เป็นเงิน4,000บาท</t>
        </r>
      </text>
    </comment>
    <comment ref="T69" authorId="0">
      <text>
        <r>
          <rPr>
            <b/>
            <sz val="9"/>
            <color indexed="81"/>
            <rFont val="Tahoma"/>
            <family val="2"/>
          </rPr>
          <t>SAMSUNG:</t>
        </r>
        <r>
          <rPr>
            <sz val="9"/>
            <color indexed="81"/>
            <rFont val="Tahoma"/>
            <family val="2"/>
          </rPr>
          <t xml:space="preserve">
งบฯสสจ.
ค่าบำบัดคนละ2,500บาทx60คนเป็นเงิน150,000บาท</t>
        </r>
      </text>
    </comment>
    <comment ref="T71" authorId="0">
      <text>
        <r>
          <rPr>
            <b/>
            <sz val="9"/>
            <color indexed="81"/>
            <rFont val="Tahoma"/>
            <family val="2"/>
          </rPr>
          <t>SAMSUNG:</t>
        </r>
        <r>
          <rPr>
            <sz val="9"/>
            <color indexed="81"/>
            <rFont val="Tahoma"/>
            <family val="2"/>
          </rPr>
          <t xml:space="preserve">
งบฯสสจ.
ค่าบำบัดคนละ2,500บาทx67คนเป็นเงิน167,500บาท</t>
        </r>
      </text>
    </comment>
    <comment ref="T73" authorId="0">
      <text>
        <r>
          <rPr>
            <b/>
            <sz val="9"/>
            <color indexed="81"/>
            <rFont val="Tahoma"/>
            <family val="2"/>
          </rPr>
          <t>SAMSUNG:</t>
        </r>
        <r>
          <rPr>
            <sz val="9"/>
            <color indexed="81"/>
            <rFont val="Tahoma"/>
            <family val="2"/>
          </rPr>
          <t xml:space="preserve">
งบฯสสจ.
ค่าบำบัดคนละ2,500บาทx10คนเป็นเงิน25,000บาท</t>
        </r>
      </text>
    </comment>
    <comment ref="T75" authorId="0">
      <text>
        <r>
          <rPr>
            <b/>
            <sz val="9"/>
            <color indexed="81"/>
            <rFont val="Tahoma"/>
            <family val="2"/>
          </rPr>
          <t>SAMSUNG:</t>
        </r>
        <r>
          <rPr>
            <sz val="9"/>
            <color indexed="81"/>
            <rFont val="Tahoma"/>
            <family val="2"/>
          </rPr>
          <t xml:space="preserve">
งบฯสสจ.
ค่าบำบัดคนละ2,500บาทx30คนเป็นเงิน75,000บาท</t>
        </r>
      </text>
    </comment>
    <comment ref="T83" authorId="0">
      <text>
        <r>
          <rPr>
            <b/>
            <sz val="9"/>
            <color indexed="81"/>
            <rFont val="Tahoma"/>
            <family val="2"/>
          </rPr>
          <t>SAMSUNG:</t>
        </r>
        <r>
          <rPr>
            <sz val="9"/>
            <color indexed="81"/>
            <rFont val="Tahoma"/>
            <family val="2"/>
          </rPr>
          <t xml:space="preserve">
งบฯสสจ.
ค่าติดตามรายละ480บาทx50รายเป็นเงิน24,000บาท</t>
        </r>
      </text>
    </comment>
    <comment ref="T89" authorId="0">
      <text>
        <r>
          <rPr>
            <b/>
            <sz val="9"/>
            <color indexed="81"/>
            <rFont val="Tahoma"/>
            <family val="2"/>
          </rPr>
          <t>SAMSUNG:</t>
        </r>
        <r>
          <rPr>
            <sz val="9"/>
            <color indexed="81"/>
            <rFont val="Tahoma"/>
            <family val="2"/>
          </rPr>
          <t xml:space="preserve">
ค่าอาหารและอาหารว่างคนละ100บาทx20คน เป็นเงิน2,000บาท</t>
        </r>
      </text>
    </comment>
    <comment ref="T104" authorId="0">
      <text>
        <r>
          <rPr>
            <b/>
            <sz val="9"/>
            <color indexed="81"/>
            <rFont val="Tahoma"/>
            <family val="2"/>
          </rPr>
          <t>SAMSUNG:</t>
        </r>
        <r>
          <rPr>
            <sz val="9"/>
            <color indexed="81"/>
            <rFont val="Tahoma"/>
            <family val="2"/>
          </rPr>
          <t xml:space="preserve">
ค่าอาหารและอาหารว่างคนละ100บาทx20คนx3ครั้ง เป็นเงิน6000บาท</t>
        </r>
      </text>
    </comment>
    <comment ref="T151" authorId="0">
      <text>
        <r>
          <rPr>
            <b/>
            <sz val="9"/>
            <color indexed="81"/>
            <rFont val="Tahoma"/>
            <family val="2"/>
          </rPr>
          <t>SAMSUNG:</t>
        </r>
        <r>
          <rPr>
            <sz val="9"/>
            <color indexed="81"/>
            <rFont val="Tahoma"/>
            <family val="2"/>
          </rPr>
          <t xml:space="preserve">
ค่าอาหารและอาหารว่างคนละ100บาทx50คน เป็นเงิน5000บาท</t>
        </r>
      </text>
    </comment>
  </commentList>
</comments>
</file>

<file path=xl/comments25.xml><?xml version="1.0" encoding="utf-8"?>
<comments xmlns="http://schemas.openxmlformats.org/spreadsheetml/2006/main">
  <authors>
    <author/>
    <author>nb_podjanee</author>
    <author>Asus</author>
  </authors>
  <commentList>
    <comment ref="G24" authorId="0">
      <text>
        <r>
          <rPr>
            <sz val="10"/>
            <rFont val="Tahoma"/>
            <family val="2"/>
          </rPr>
          <t xml:space="preserve">ค่าวิทยากร </t>
        </r>
        <r>
          <rPr>
            <sz val="10"/>
            <rFont val="Arial"/>
            <family val="2"/>
          </rPr>
          <t xml:space="preserve">600x4x4=12000
</t>
        </r>
        <r>
          <rPr>
            <sz val="10"/>
            <rFont val="Tahoma"/>
            <family val="2"/>
          </rPr>
          <t xml:space="preserve">ค่าอาหารว่าง </t>
        </r>
        <r>
          <rPr>
            <sz val="10"/>
            <rFont val="Arial"/>
            <family val="2"/>
          </rPr>
          <t>25*30*6=4500</t>
        </r>
      </text>
    </comment>
    <comment ref="C30" authorId="1">
      <text>
        <r>
          <rPr>
            <b/>
            <sz val="9"/>
            <color indexed="81"/>
            <rFont val="Tahoma"/>
            <family val="2"/>
          </rPr>
          <t>nb_podjanee:</t>
        </r>
        <r>
          <rPr>
            <sz val="9"/>
            <color indexed="81"/>
            <rFont val="Tahoma"/>
            <family val="2"/>
          </rPr>
          <t xml:space="preserve">
OPD 10  ER 10  IPD  10</t>
        </r>
      </text>
    </comment>
    <comment ref="G30" authorId="1">
      <text>
        <r>
          <rPr>
            <b/>
            <sz val="9"/>
            <color indexed="81"/>
            <rFont val="Tahoma"/>
            <family val="2"/>
          </rPr>
          <t>nb_podjanee:</t>
        </r>
        <r>
          <rPr>
            <sz val="9"/>
            <color indexed="81"/>
            <rFont val="Tahoma"/>
            <family val="2"/>
          </rPr>
          <t xml:space="preserve">
ค่าอาหาร อาหารว่าง 130บาทx30คน ค่าตอบแทนวิทยากร 1800</t>
        </r>
      </text>
    </comment>
    <comment ref="G41" authorId="1">
      <text>
        <r>
          <rPr>
            <b/>
            <sz val="9"/>
            <color indexed="81"/>
            <rFont val="Tahoma"/>
            <family val="2"/>
          </rPr>
          <t>nb_podjanee:</t>
        </r>
        <r>
          <rPr>
            <sz val="9"/>
            <color indexed="81"/>
            <rFont val="Tahoma"/>
            <family val="2"/>
          </rPr>
          <t xml:space="preserve">
เบี้ยเลี้ยง คนละ 240 บาท/คน</t>
        </r>
      </text>
    </comment>
    <comment ref="G47" authorId="2">
      <text>
        <r>
          <rPr>
            <b/>
            <sz val="9"/>
            <color indexed="81"/>
            <rFont val="Tahoma"/>
            <family val="2"/>
          </rPr>
          <t>Asus:</t>
        </r>
        <r>
          <rPr>
            <sz val="9"/>
            <color indexed="81"/>
            <rFont val="Tahoma"/>
            <family val="2"/>
          </rPr>
          <t xml:space="preserve">
6 คน *30000 บาท</t>
        </r>
      </text>
    </comment>
  </commentList>
</comments>
</file>

<file path=xl/comments26.xml><?xml version="1.0" encoding="utf-8"?>
<comments xmlns="http://schemas.openxmlformats.org/spreadsheetml/2006/main">
  <authors>
    <author>น้องออม</author>
    <author>Corporate Edition</author>
  </authors>
  <commentList>
    <comment ref="F23" authorId="0">
      <text>
        <r>
          <rPr>
            <sz val="9"/>
            <color indexed="81"/>
            <rFont val="Tahoma"/>
            <family val="2"/>
          </rPr>
          <t>ค่าอาหารว่างมื้อละ25บาทx1มื้อx9คนx4ครั้งเป็นเงิน900บาท</t>
        </r>
      </text>
    </comment>
    <comment ref="F33" authorId="0">
      <text>
        <r>
          <rPr>
            <sz val="9"/>
            <color indexed="81"/>
            <rFont val="Tahoma"/>
            <family val="2"/>
          </rPr>
          <t>ค่าอาหารว่างมื้อละ25บาทx1มื้อx24คนx3ครั้งเป็นเงิน 1800บาท</t>
        </r>
      </text>
    </comment>
    <comment ref="G40" authorId="0">
      <text>
        <r>
          <rPr>
            <sz val="9"/>
            <color indexed="81"/>
            <rFont val="Tahoma"/>
            <family val="2"/>
          </rPr>
          <t xml:space="preserve">ค่าถังขยะ 14 ถังๆละ 1,800 บาท รวมเป็นเงิน 25,200 บาท
</t>
        </r>
      </text>
    </comment>
    <comment ref="G44" authorId="0">
      <text>
        <r>
          <rPr>
            <sz val="9"/>
            <color indexed="81"/>
            <rFont val="Tahoma"/>
            <family val="2"/>
          </rPr>
          <t xml:space="preserve">ค่าถังขยะ 39 ถังๆละ 1,400 บาท รวมเป็นเงิน 54,600 บาท
</t>
        </r>
      </text>
    </comment>
    <comment ref="G51" authorId="0">
      <text>
        <r>
          <rPr>
            <sz val="9"/>
            <color indexed="81"/>
            <rFont val="Tahoma"/>
            <family val="2"/>
          </rPr>
          <t xml:space="preserve">ค่าป้ายไวนิล ป้ายละ 4 เมตรๆละ 125 บาท จำนวน 14 ผืน รวมเป็นเงิน 7,000 บาท
</t>
        </r>
      </text>
    </comment>
    <comment ref="G56" authorId="0">
      <text>
        <r>
          <rPr>
            <sz val="9"/>
            <color indexed="81"/>
            <rFont val="Tahoma"/>
            <family val="2"/>
          </rPr>
          <t xml:space="preserve">ค่าถุงมือยางหนาคู่ละ 25 บาทx28 คู่ เป็นเงิน 700 บาท
ค่าผ้ายางกันเปื้อน 100 บาท x28 ผืน เป็นเงิน 2800 บาท
รวมเป็นเงินทั้งสิ้น 3500 บาท
</t>
        </r>
      </text>
    </comment>
    <comment ref="G66" authorId="0">
      <text>
        <r>
          <rPr>
            <sz val="9"/>
            <color indexed="81"/>
            <rFont val="Tahoma"/>
            <family val="2"/>
          </rPr>
          <t>ค่าตรวจ6,200บาทต่อครั้งx4ครั้ง
รวมเป็นเงิน 24,800บาท</t>
        </r>
      </text>
    </comment>
    <comment ref="G79" authorId="0">
      <text>
        <r>
          <rPr>
            <sz val="9"/>
            <color indexed="81"/>
            <rFont val="Tahoma"/>
            <family val="2"/>
          </rPr>
          <t>ค่าตรวจ2000บาทต่อตัวอย่างx2 ตัวอย่างx2 ครั้ง
รวมเป็นเงิน 8,000บาท</t>
        </r>
      </text>
    </comment>
    <comment ref="G88" authorId="0">
      <text>
        <r>
          <rPr>
            <sz val="9"/>
            <color indexed="81"/>
            <rFont val="Tahoma"/>
            <family val="2"/>
          </rPr>
          <t xml:space="preserve">นักวิชาการสาธารณสุขและเจ้าหน้าที่ผู้ที่เกี่ยวข้อง 2 คนๆละ 5000 บาท รวมเป็นเงิน 10000 บาท
</t>
        </r>
      </text>
    </comment>
    <comment ref="F96" authorId="0">
      <text>
        <r>
          <rPr>
            <sz val="9"/>
            <color indexed="81"/>
            <rFont val="Tahoma"/>
            <family val="2"/>
          </rPr>
          <t xml:space="preserve">ค่าอาหารว่างมื้อละ25บาทx2มื้อx240คน       เป็นเงิน 12,000 บาท
ค่าอาหารกลางวันมื้อละ50บาทx240คน        เป็นเงิน 12,000 บาท
ค่าวิทยากร ชม.ละ 600 x 6ชม x 3วัน เป็นเงิน 10,800 บาท
รวมเป็นเงิน 34,800 บาท </t>
        </r>
      </text>
    </comment>
    <comment ref="F103" authorId="0">
      <text>
        <r>
          <rPr>
            <sz val="9"/>
            <color indexed="81"/>
            <rFont val="Tahoma"/>
            <family val="2"/>
          </rPr>
          <t xml:space="preserve">ค่าอาหารว่างมื้อละ25บาทx2มื้อx240คน เป็นเงิน 12,000 บาท
ค่าตรวจสุขภาพตามความเสี่ยง 100 บาทx240คน เป็นเงิน24,000บาท
ค่าตรวจสิ่งแวดล้อมในโรงพยาบาลด้วยเครื่องมืออาชีวสุขศาสตร์ 6,000 บาท
รวมเป็นเงิน 42,000 บาท </t>
        </r>
      </text>
    </comment>
    <comment ref="F112" authorId="0">
      <text>
        <r>
          <rPr>
            <sz val="9"/>
            <color indexed="81"/>
            <rFont val="Tahoma"/>
            <family val="2"/>
          </rPr>
          <t>ค่าอาหารว่างมื้อละ25บาทx2มื้อx240คน      
เป็นเงิน 12,000 บาท
ค่าอาหารกลางวันมื้อละ50บาทx240คน        เป็นเงิน 12,000 บาท
ค่าวิทยากร ชม.ละ 600 x 6ชม x 3วัน เป็นเงิน 10,800 บาท
รวมเป็นเงิน 34,800 บาท</t>
        </r>
      </text>
    </comment>
    <comment ref="G126" authorId="0">
      <text>
        <r>
          <rPr>
            <sz val="9"/>
            <color indexed="81"/>
            <rFont val="Tahoma"/>
            <family val="2"/>
          </rPr>
          <t xml:space="preserve">จ้างเหมาบริการ 7,500 บาท
</t>
        </r>
      </text>
    </comment>
    <comment ref="G128" authorId="1">
      <text>
        <r>
          <rPr>
            <sz val="9"/>
            <color indexed="81"/>
            <rFont val="Tahoma"/>
            <family val="2"/>
          </rPr>
          <t>1.mask จำนวน 200 กล่อง กล่องละ 200 บาท เป็นเงิน 44,000 บาท
2.ค่าจ้างจัดทำ spot ประชาสัมพันธ์ 3,000 บาท
3.ป้ายไวนิล ป้ายละ 2 เมตรๆละ 125 บาท จำนวน 14 ป้าย เป็นเงิน 3,500 บาท
รวมเป็นเงินทั้งสิ้น 50,500 บาท</t>
        </r>
      </text>
    </comment>
    <comment ref="G207" authorId="0">
      <text>
        <r>
          <rPr>
            <sz val="9"/>
            <color indexed="81"/>
            <rFont val="Tahoma"/>
            <family val="2"/>
          </rPr>
          <t>ค่าชุดตรวจ อ11 650 บาทต่อชุด x2ชุด x2ครั้ง เป็นเงิน2600บาท</t>
        </r>
      </text>
    </comment>
    <comment ref="G210" authorId="1">
      <text>
        <r>
          <rPr>
            <b/>
            <sz val="9"/>
            <color indexed="81"/>
            <rFont val="Tahoma"/>
            <family val="2"/>
          </rPr>
          <t>เครื่องทดสอบ TDS meter จำนวน 1 เครื่องๆละ 950 บาท</t>
        </r>
        <r>
          <rPr>
            <sz val="9"/>
            <color indexed="81"/>
            <rFont val="Tahoma"/>
            <family val="2"/>
          </rPr>
          <t xml:space="preserve">
</t>
        </r>
      </text>
    </comment>
    <comment ref="G212" authorId="0">
      <text>
        <r>
          <rPr>
            <sz val="9"/>
            <color indexed="81"/>
            <rFont val="Tahoma"/>
            <family val="2"/>
          </rPr>
          <t>ค่าชุดตรวจ อ13 1300 บาทต่อชุด x2ครั้ง เป็นเงิน2600บาท</t>
        </r>
      </text>
    </comment>
    <comment ref="G214" authorId="1">
      <text>
        <r>
          <rPr>
            <sz val="9"/>
            <color indexed="81"/>
            <rFont val="Tahoma"/>
            <family val="2"/>
          </rPr>
          <t xml:space="preserve">ชุดทดสอบสารปนเปื้อนในอาหาร ดังนี้
1.ชุดทดสอบฟอร์มาลีน จำนวน 4 กล่องๆละ 33 บาท เป็นเงิน 132 บาท
2.ชุดทดสอบบอแรกซ์ จำนวน 2 กล่องๆละ 130 บาท เป็นเงิน 260 บาท
3.ชุดทดสอบสารฟอกขาว จำนวน 2 กล่องๆละ 120 บาท เป็นเงิน 240 บาท
4.ชุดทดสอบสารกันรา จำนวน 2 กล่องๆละ 160 บาท เป็นเงิน 320 บาท
5.ชุดทดสอบสารโพลาร์ จำนวน 1 กล่องๆละ 850 บาท
รวมเป็นเงินทั้งหมด  1,802 บาท
</t>
        </r>
      </text>
    </comment>
    <comment ref="G216" authorId="1">
      <text>
        <r>
          <rPr>
            <sz val="9"/>
            <color indexed="81"/>
            <rFont val="Tahoma"/>
            <family val="2"/>
          </rPr>
          <t xml:space="preserve">ป้าย X Stand จำนวน 4 ป้ายๆละ 600บาท เป็นเงิน 2,400 บาท
</t>
        </r>
      </text>
    </comment>
    <comment ref="F266" authorId="0">
      <text>
        <r>
          <rPr>
            <sz val="9"/>
            <color indexed="81"/>
            <rFont val="Tahoma"/>
            <family val="2"/>
          </rPr>
          <t>ค่าอาหารว่างมื้อละ25บาทx1มื้อx24คนx3ครั้งเป็นเงิน 1800บาท</t>
        </r>
      </text>
    </comment>
    <comment ref="F291" authorId="1">
      <text>
        <r>
          <rPr>
            <sz val="10"/>
            <color indexed="81"/>
            <rFont val="Tahoma"/>
            <family val="2"/>
          </rPr>
          <t xml:space="preserve">ค่าอาหารว่างมื้อละ 25 บาท </t>
        </r>
        <r>
          <rPr>
            <sz val="10"/>
            <color indexed="81"/>
            <rFont val="Calibri"/>
            <family val="2"/>
          </rPr>
          <t>× 2 มื้อ×19คน เป็นเงิน 950 บาท
ค่าอาหารกลางวันมื้อละ 50 บาท ×1มื้อ ×19คน เป็นเงิน 950 บาท
เป็นเงินทั้งสิ้น 1,900 บาท</t>
        </r>
        <r>
          <rPr>
            <sz val="9"/>
            <color indexed="81"/>
            <rFont val="Tahoma"/>
            <family val="2"/>
          </rPr>
          <t xml:space="preserve">
</t>
        </r>
      </text>
    </comment>
    <comment ref="F293" authorId="1">
      <text>
        <r>
          <rPr>
            <sz val="10"/>
            <color indexed="81"/>
            <rFont val="Tahoma"/>
            <family val="2"/>
          </rPr>
          <t xml:space="preserve">ค่าอาหารว่างมื้อละ 25 บาท </t>
        </r>
        <r>
          <rPr>
            <sz val="10"/>
            <color indexed="81"/>
            <rFont val="Calibri"/>
            <family val="2"/>
          </rPr>
          <t>× 2 มื้อ×28คน เป็นเงิน 1,400 บาท
ค่าอาหารกลางวันมื้อละ 50 บาท ×1มื้อ ×28คน เป็นเงิน 1,400 บาท
เป็นเงินทั้งสิ้น 2,800 บาท</t>
        </r>
        <r>
          <rPr>
            <sz val="9"/>
            <color indexed="81"/>
            <rFont val="Tahoma"/>
            <family val="2"/>
          </rPr>
          <t xml:space="preserve">
</t>
        </r>
      </text>
    </comment>
  </commentList>
</comments>
</file>

<file path=xl/comments27.xml><?xml version="1.0" encoding="utf-8"?>
<comments xmlns="http://schemas.openxmlformats.org/spreadsheetml/2006/main">
  <authors>
    <author>Praphan</author>
    <author>pitaya</author>
    <author>Corporate Edition</author>
    <author>Windows User</author>
  </authors>
  <commentList>
    <comment ref="C47" authorId="0">
      <text>
        <r>
          <rPr>
            <b/>
            <sz val="9"/>
            <color indexed="81"/>
            <rFont val="Tahoma"/>
            <family val="2"/>
          </rPr>
          <t>Praphan:</t>
        </r>
        <r>
          <rPr>
            <sz val="9"/>
            <color indexed="81"/>
            <rFont val="Tahoma"/>
            <family val="2"/>
          </rPr>
          <t xml:space="preserve">
ทีวี60นิ้ว เครื่องละ 15760x5 = 78800 บาท(ER , OPD ,Lab , ห้องยา และห้องตรวจ )
</t>
        </r>
      </text>
    </comment>
    <comment ref="C58" authorId="1">
      <text>
        <r>
          <rPr>
            <b/>
            <sz val="9"/>
            <color indexed="81"/>
            <rFont val="Tahoma"/>
            <family val="2"/>
          </rPr>
          <t>pitaya:
เฉพาะอุปกรณ์เชื่อมต่อไม่รวมเครื่องวัดความดัน ตัวละ 23000 บาท</t>
        </r>
      </text>
    </comment>
    <comment ref="C60" authorId="0">
      <text>
        <r>
          <rPr>
            <b/>
            <sz val="9"/>
            <color indexed="81"/>
            <rFont val="Tahoma"/>
            <family val="2"/>
          </rPr>
          <t>Praphan:</t>
        </r>
        <r>
          <rPr>
            <sz val="9"/>
            <color indexed="81"/>
            <rFont val="Tahoma"/>
            <family val="2"/>
          </rPr>
          <t xml:space="preserve">
15760*16=252160</t>
        </r>
      </text>
    </comment>
    <comment ref="C61" authorId="0">
      <text>
        <r>
          <rPr>
            <b/>
            <sz val="9"/>
            <color indexed="81"/>
            <rFont val="Tahoma"/>
            <family val="2"/>
          </rPr>
          <t>Praphan:</t>
        </r>
        <r>
          <rPr>
            <sz val="9"/>
            <color indexed="81"/>
            <rFont val="Tahoma"/>
            <family val="2"/>
          </rPr>
          <t xml:space="preserve">
4900*16=78400</t>
        </r>
      </text>
    </comment>
    <comment ref="C62" authorId="0">
      <text>
        <r>
          <rPr>
            <b/>
            <sz val="9"/>
            <color indexed="81"/>
            <rFont val="Tahoma"/>
            <family val="2"/>
          </rPr>
          <t>Praphan:</t>
        </r>
        <r>
          <rPr>
            <sz val="9"/>
            <color indexed="81"/>
            <rFont val="Tahoma"/>
            <family val="2"/>
          </rPr>
          <t xml:space="preserve">
790*16=12640</t>
        </r>
      </text>
    </comment>
    <comment ref="C63" authorId="0">
      <text>
        <r>
          <rPr>
            <b/>
            <sz val="9"/>
            <color indexed="81"/>
            <rFont val="Tahoma"/>
            <family val="2"/>
          </rPr>
          <t>Praphan:</t>
        </r>
        <r>
          <rPr>
            <sz val="9"/>
            <color indexed="81"/>
            <rFont val="Tahoma"/>
            <family val="2"/>
          </rPr>
          <t xml:space="preserve">
790*16=12640</t>
        </r>
      </text>
    </comment>
    <comment ref="C64" authorId="1">
      <text>
        <r>
          <rPr>
            <b/>
            <sz val="9"/>
            <color indexed="81"/>
            <rFont val="Tahoma"/>
            <family val="2"/>
          </rPr>
          <t>pitaya:</t>
        </r>
        <r>
          <rPr>
            <sz val="9"/>
            <color indexed="81"/>
            <rFont val="Tahoma"/>
            <family val="2"/>
          </rPr>
          <t xml:space="preserve">
ใช้ได้ 100 user </t>
        </r>
      </text>
    </comment>
    <comment ref="C74" authorId="1">
      <text>
        <r>
          <rPr>
            <b/>
            <sz val="9"/>
            <color indexed="81"/>
            <rFont val="Tahoma"/>
            <family val="2"/>
          </rPr>
          <t xml:space="preserve">อุปกรณ์ เชื่อมต่อ vpn (mikrotik+ค่าset up) ตัวละ 8,500*3=25,500 บาท
อุปกรณ์กระจายสัญญาณ wifi ตัวละ 1,500*3=4,500 บาท
</t>
        </r>
      </text>
    </comment>
    <comment ref="C77" authorId="1">
      <text>
        <r>
          <rPr>
            <b/>
            <sz val="9"/>
            <color indexed="81"/>
            <rFont val="Tahoma"/>
            <family val="2"/>
          </rPr>
          <t>ไม่มีค่าใช้จ่าย บริษัท LIS ทำให้ฟรี</t>
        </r>
      </text>
    </comment>
    <comment ref="C87" authorId="2">
      <text>
        <r>
          <rPr>
            <b/>
            <sz val="9"/>
            <color indexed="81"/>
            <rFont val="Tahoma"/>
            <family val="2"/>
          </rPr>
          <t>1.ค่ายาทากันยุง /สเปรย์พ่นยุง 30000 บาท
2.หน้ากาก N95, ชุด PPE 10000 บาท
3. ชุดเก็บตัวอย่างส่งตรวจ 5000 บาท
4. หน้ากากอนามัย 5000 บาท 
รวมเป็นเงิน 50000 บาท</t>
        </r>
      </text>
    </comment>
    <comment ref="C96" authorId="3">
      <text>
        <r>
          <rPr>
            <b/>
            <sz val="9"/>
            <color indexed="81"/>
            <rFont val="Tahoma"/>
            <family val="2"/>
          </rPr>
          <t>Windows User:</t>
        </r>
        <r>
          <rPr>
            <sz val="9"/>
            <color indexed="81"/>
            <rFont val="Tahoma"/>
            <family val="2"/>
          </rPr>
          <t xml:space="preserve">
</t>
        </r>
        <r>
          <rPr>
            <sz val="14"/>
            <color indexed="81"/>
            <rFont val="TH SarabunPSK"/>
            <family val="2"/>
          </rPr>
          <t>ค่าวัสดุทันตกรรม</t>
        </r>
      </text>
    </comment>
    <comment ref="C97" authorId="3">
      <text>
        <r>
          <rPr>
            <b/>
            <sz val="9"/>
            <color indexed="81"/>
            <rFont val="Tahoma"/>
            <family val="2"/>
          </rPr>
          <t>Windows User:</t>
        </r>
        <r>
          <rPr>
            <sz val="9"/>
            <color indexed="81"/>
            <rFont val="Tahoma"/>
            <family val="2"/>
          </rPr>
          <t xml:space="preserve">
</t>
        </r>
        <r>
          <rPr>
            <sz val="14"/>
            <color indexed="81"/>
            <rFont val="TH SarabunPSK"/>
            <family val="2"/>
          </rPr>
          <t>ค่าครุภัณฑ์ทันตกรรม</t>
        </r>
      </text>
    </comment>
  </commentList>
</comments>
</file>

<file path=xl/comments3.xml><?xml version="1.0" encoding="utf-8"?>
<comments xmlns="http://schemas.openxmlformats.org/spreadsheetml/2006/main">
  <authors>
    <author>SAMSUNG</author>
  </authors>
  <commentList>
    <comment ref="F15" authorId="0">
      <text>
        <r>
          <rPr>
            <b/>
            <sz val="9"/>
            <color indexed="81"/>
            <rFont val="Tahoma"/>
            <family val="2"/>
          </rPr>
          <t>SAMSUNG:</t>
        </r>
        <r>
          <rPr>
            <sz val="9"/>
            <color indexed="81"/>
            <rFont val="Tahoma"/>
            <family val="2"/>
          </rPr>
          <t xml:space="preserve">
ค่าอาหารมื้อละ50บาทx1มื้อx20คนx1วันเป็นเงิน1,000บาท
ค่าอาหารว่างมื้อละ25บาทx2มื้อx20คนx1วันเป็นเงิน1,000บาท
รวมป็นเงินทั้งสิ้น2,000บาท</t>
        </r>
      </text>
    </comment>
    <comment ref="F20" authorId="0">
      <text>
        <r>
          <rPr>
            <b/>
            <sz val="9"/>
            <color indexed="81"/>
            <rFont val="Tahoma"/>
            <family val="2"/>
          </rPr>
          <t>SAMSUNG:</t>
        </r>
        <r>
          <rPr>
            <sz val="9"/>
            <color indexed="81"/>
            <rFont val="Tahoma"/>
            <family val="2"/>
          </rPr>
          <t xml:space="preserve">
ค่าอาหารมื้อละ50บาทx1มื้อx20คนx1วันเป็นเงิน1,000บาท
ค่าอาหารว่างมื้อละ25บาทx2มื้อx20คนx1วันเป็นเงิน1,000บาท
รวมป็นเงินทั้งสิ้น2,000บาท</t>
        </r>
      </text>
    </comment>
  </commentList>
</comments>
</file>

<file path=xl/comments4.xml><?xml version="1.0" encoding="utf-8"?>
<comments xmlns="http://schemas.openxmlformats.org/spreadsheetml/2006/main">
  <authors>
    <author>HP</author>
    <author>Praphan</author>
    <author>Corporate Edition</author>
    <author>User</author>
  </authors>
  <commentList>
    <comment ref="D35" authorId="0">
      <text>
        <r>
          <rPr>
            <b/>
            <sz val="9"/>
            <color indexed="81"/>
            <rFont val="Tahoma"/>
            <family val="2"/>
          </rPr>
          <t>HP:</t>
        </r>
        <r>
          <rPr>
            <sz val="9"/>
            <color indexed="81"/>
            <rFont val="Tahoma"/>
            <family val="2"/>
          </rPr>
          <t xml:space="preserve">
1,093 คน</t>
        </r>
      </text>
    </comment>
    <comment ref="F35" authorId="0">
      <text>
        <r>
          <rPr>
            <b/>
            <sz val="9"/>
            <color indexed="81"/>
            <rFont val="Tahoma"/>
            <family val="2"/>
          </rPr>
          <t>HP:</t>
        </r>
        <r>
          <rPr>
            <sz val="9"/>
            <color indexed="81"/>
            <rFont val="Tahoma"/>
            <family val="2"/>
          </rPr>
          <t xml:space="preserve">
1.ผู้มีอายุ55ปีขึ้นไปที่ปวดเข่าได้รับบริการพอกเข่าร้อยละ50
2.น้ำหนักลดลงร้อยละ10</t>
        </r>
      </text>
    </comment>
    <comment ref="G43" authorId="1">
      <text>
        <r>
          <rPr>
            <b/>
            <sz val="9"/>
            <color indexed="81"/>
            <rFont val="Tahoma"/>
            <family val="2"/>
          </rPr>
          <t>Praphan:</t>
        </r>
        <r>
          <rPr>
            <sz val="9"/>
            <color indexed="81"/>
            <rFont val="Tahoma"/>
            <family val="2"/>
          </rPr>
          <t xml:space="preserve">
1094*30 = 32820 บาท</t>
        </r>
      </text>
    </comment>
    <comment ref="F50" authorId="0">
      <text>
        <r>
          <rPr>
            <b/>
            <sz val="9"/>
            <color indexed="81"/>
            <rFont val="Tahoma"/>
            <family val="2"/>
          </rPr>
          <t>HP:</t>
        </r>
        <r>
          <rPr>
            <sz val="9"/>
            <color indexed="81"/>
            <rFont val="Tahoma"/>
            <family val="2"/>
          </rPr>
          <t xml:space="preserve">
1.ผู้มีอายุ55ปีขึ้นไปที่มีน้ำหนักเกินได้เข้าร่วมกิจกรรมร้อยละ20
2.กลุ่มเป้าหมายมีน้ำหนักลดลงจากเดิมร้อยละ10</t>
        </r>
      </text>
    </comment>
    <comment ref="H64" authorId="0">
      <text>
        <r>
          <rPr>
            <b/>
            <sz val="9"/>
            <color indexed="81"/>
            <rFont val="Tahoma"/>
            <family val="2"/>
          </rPr>
          <t>HP:</t>
        </r>
        <r>
          <rPr>
            <sz val="9"/>
            <color indexed="81"/>
            <rFont val="Tahoma"/>
            <family val="2"/>
          </rPr>
          <t xml:space="preserve">
อปท.lสนับสนุนวบประมาณและสถานที่ในการดำเนินกิจกรรม</t>
        </r>
      </text>
    </comment>
    <comment ref="D71" authorId="0">
      <text>
        <r>
          <rPr>
            <b/>
            <sz val="9"/>
            <color indexed="81"/>
            <rFont val="Tahoma"/>
            <family val="2"/>
          </rPr>
          <t>HP:</t>
        </r>
        <r>
          <rPr>
            <sz val="9"/>
            <color indexed="81"/>
            <rFont val="Tahoma"/>
            <family val="2"/>
          </rPr>
          <t xml:space="preserve">
444 คน</t>
        </r>
      </text>
    </comment>
    <comment ref="E71" authorId="0">
      <text>
        <r>
          <rPr>
            <b/>
            <sz val="9"/>
            <color indexed="81"/>
            <rFont val="Tahoma"/>
            <family val="2"/>
          </rPr>
          <t>HP:</t>
        </r>
        <r>
          <rPr>
            <sz val="9"/>
            <color indexed="81"/>
            <rFont val="Tahoma"/>
            <family val="2"/>
          </rPr>
          <t xml:space="preserve">
มีunit ทำฟันใน5NPCU</t>
        </r>
      </text>
    </comment>
    <comment ref="D77" authorId="0">
      <text>
        <r>
          <rPr>
            <b/>
            <sz val="9"/>
            <color indexed="81"/>
            <rFont val="Tahoma"/>
            <family val="2"/>
          </rPr>
          <t>HP:</t>
        </r>
        <r>
          <rPr>
            <sz val="9"/>
            <color indexed="81"/>
            <rFont val="Tahoma"/>
            <family val="2"/>
          </rPr>
          <t xml:space="preserve">
374คน</t>
        </r>
      </text>
    </comment>
    <comment ref="E84" authorId="0">
      <text>
        <r>
          <rPr>
            <b/>
            <sz val="9"/>
            <color indexed="81"/>
            <rFont val="Tahoma"/>
            <family val="2"/>
          </rPr>
          <t>HP:</t>
        </r>
        <r>
          <rPr>
            <sz val="9"/>
            <color indexed="81"/>
            <rFont val="Tahoma"/>
            <family val="2"/>
          </rPr>
          <t xml:space="preserve">
5NPCU 
รพ.3
สสอ.2
อปท.10</t>
        </r>
      </text>
    </comment>
    <comment ref="G85" authorId="0">
      <text>
        <r>
          <rPr>
            <b/>
            <sz val="9"/>
            <color indexed="81"/>
            <rFont val="Tahoma"/>
            <family val="2"/>
          </rPr>
          <t>HP:</t>
        </r>
        <r>
          <rPr>
            <sz val="9"/>
            <color indexed="81"/>
            <rFont val="Tahoma"/>
            <family val="2"/>
          </rPr>
          <t xml:space="preserve">
ค่าอาหารและอาหารว่างวันละ100บาท x20คน</t>
        </r>
      </text>
    </comment>
    <comment ref="G87" authorId="2">
      <text>
        <r>
          <rPr>
            <b/>
            <sz val="9"/>
            <color indexed="81"/>
            <rFont val="Tahoma"/>
            <family val="2"/>
          </rPr>
          <t>ค่าเบี้ยเลี้ยงคณะกรรมการประเมินอารยสถาปัตย์ จำนวน 10 คนละ 120 บาท 5 วัน</t>
        </r>
      </text>
    </comment>
    <comment ref="D93" authorId="0">
      <text>
        <r>
          <rPr>
            <b/>
            <sz val="9"/>
            <color indexed="81"/>
            <rFont val="Tahoma"/>
            <family val="2"/>
          </rPr>
          <t>HP:</t>
        </r>
        <r>
          <rPr>
            <sz val="9"/>
            <color indexed="81"/>
            <rFont val="Tahoma"/>
            <family val="2"/>
          </rPr>
          <t xml:space="preserve">
13รพสต.1รพ.</t>
        </r>
      </text>
    </comment>
    <comment ref="G93" authorId="0">
      <text>
        <r>
          <rPr>
            <b/>
            <sz val="9"/>
            <color indexed="81"/>
            <rFont val="Tahoma"/>
            <family val="2"/>
          </rPr>
          <t>HP:</t>
        </r>
        <r>
          <rPr>
            <sz val="9"/>
            <color indexed="81"/>
            <rFont val="Tahoma"/>
            <family val="2"/>
          </rPr>
          <t xml:space="preserve">
ประเมินอารยสถาปัตย์ร่วมกับสถานบริการ</t>
        </r>
      </text>
    </comment>
    <comment ref="D96" authorId="0">
      <text>
        <r>
          <rPr>
            <b/>
            <sz val="9"/>
            <color indexed="81"/>
            <rFont val="Tahoma"/>
            <family val="2"/>
          </rPr>
          <t>HP:</t>
        </r>
        <r>
          <rPr>
            <sz val="9"/>
            <color indexed="81"/>
            <rFont val="Tahoma"/>
            <family val="2"/>
          </rPr>
          <t xml:space="preserve">
1.รพช.2คน
2.รพสต.13คน
3.สสอ.1คน
4.พระอสว.14รูป</t>
        </r>
      </text>
    </comment>
    <comment ref="G96" authorId="0">
      <text>
        <r>
          <rPr>
            <b/>
            <sz val="9"/>
            <color indexed="81"/>
            <rFont val="Tahoma"/>
            <family val="2"/>
          </rPr>
          <t>HP:</t>
        </r>
        <r>
          <rPr>
            <sz val="9"/>
            <color indexed="81"/>
            <rFont val="Tahoma"/>
            <family val="2"/>
          </rPr>
          <t xml:space="preserve">
1.ค่าอาหารและอาหารว่างวันละ100บาทx30 คน</t>
        </r>
      </text>
    </comment>
    <comment ref="D110" authorId="0">
      <text>
        <r>
          <rPr>
            <b/>
            <sz val="9"/>
            <color indexed="81"/>
            <rFont val="Tahoma"/>
            <family val="2"/>
          </rPr>
          <t>HP:</t>
        </r>
        <r>
          <rPr>
            <sz val="9"/>
            <color indexed="81"/>
            <rFont val="Tahoma"/>
            <family val="2"/>
          </rPr>
          <t xml:space="preserve">
วัดมีพระคิลา14วัด
วัดยังไม่มีพระคิลา 62 วัด
รวมวัดทั้งหมด 76 วัด</t>
        </r>
      </text>
    </comment>
    <comment ref="D113" authorId="0">
      <text>
        <r>
          <rPr>
            <b/>
            <sz val="9"/>
            <color indexed="81"/>
            <rFont val="Tahoma"/>
            <family val="2"/>
          </rPr>
          <t>HP:</t>
        </r>
        <r>
          <rPr>
            <sz val="9"/>
            <color indexed="81"/>
            <rFont val="Tahoma"/>
            <family val="2"/>
          </rPr>
          <t xml:space="preserve">
14สถานบริการx30 =420หลังคาเรือน</t>
        </r>
      </text>
    </comment>
    <comment ref="G126" authorId="0">
      <text>
        <r>
          <rPr>
            <b/>
            <sz val="9"/>
            <color indexed="81"/>
            <rFont val="Tahoma"/>
            <family val="2"/>
          </rPr>
          <t>HP:</t>
        </r>
        <r>
          <rPr>
            <sz val="9"/>
            <color indexed="81"/>
            <rFont val="Tahoma"/>
            <family val="2"/>
          </rPr>
          <t xml:space="preserve">
จำนวน 43x100x4=17,200 </t>
        </r>
      </text>
    </comment>
    <comment ref="G129" authorId="0">
      <text>
        <r>
          <rPr>
            <b/>
            <sz val="9"/>
            <color indexed="81"/>
            <rFont val="Tahoma"/>
            <family val="2"/>
          </rPr>
          <t>HP:</t>
        </r>
        <r>
          <rPr>
            <sz val="9"/>
            <color indexed="81"/>
            <rFont val="Tahoma"/>
            <family val="2"/>
          </rPr>
          <t xml:space="preserve">
1.ค่าอาหารและอาหารว่าง CG จำนวน40 คนๆละ100บาท*7วัน=28,000 บาท
2.ค่าอาหารวิทยากร5คนๆละ100บาท*7วัน=3,500บาท</t>
        </r>
      </text>
    </comment>
    <comment ref="D136" authorId="0">
      <text>
        <r>
          <rPr>
            <b/>
            <sz val="9"/>
            <color indexed="81"/>
            <rFont val="Tahoma"/>
            <family val="2"/>
          </rPr>
          <t>HP:</t>
        </r>
        <r>
          <rPr>
            <sz val="9"/>
            <color indexed="81"/>
            <rFont val="Tahoma"/>
            <family val="2"/>
          </rPr>
          <t xml:space="preserve">
1.รพช.+รพสต.18คน
2.วิทยากรรพศ.2คน</t>
        </r>
      </text>
    </comment>
    <comment ref="G136" authorId="3">
      <text>
        <r>
          <rPr>
            <b/>
            <sz val="9"/>
            <color indexed="81"/>
            <rFont val="Tahoma"/>
            <family val="2"/>
          </rPr>
          <t>User:</t>
        </r>
        <r>
          <rPr>
            <sz val="9"/>
            <color indexed="81"/>
            <rFont val="Tahoma"/>
            <family val="2"/>
          </rPr>
          <t xml:space="preserve">
- ค่าอาหารว่างและอาหารว่างจำนวน 20*100 =2,000 บาท</t>
        </r>
      </text>
    </comment>
    <comment ref="F137" authorId="3">
      <text>
        <r>
          <rPr>
            <b/>
            <sz val="9"/>
            <color indexed="81"/>
            <rFont val="Tahoma"/>
            <family val="2"/>
          </rPr>
          <t>User:</t>
        </r>
        <r>
          <rPr>
            <sz val="9"/>
            <color indexed="81"/>
            <rFont val="Tahoma"/>
            <family val="2"/>
          </rPr>
          <t xml:space="preserve">
- ผู้สูงอายุได้รับการตรวจโดยจักษุแพทย์ร้อยละ80
- ผู้สูงอายุเข้าถึงการรักษาด้วยการผ่าตัดทันเวลา
- ลดอัตราภาวะตาบอดในผู้สูงอายุ
</t>
        </r>
      </text>
    </comment>
    <comment ref="G137" authorId="0">
      <text>
        <r>
          <rPr>
            <b/>
            <sz val="9"/>
            <color indexed="81"/>
            <rFont val="Tahoma"/>
            <family val="2"/>
          </rPr>
          <t>HP:</t>
        </r>
        <r>
          <rPr>
            <sz val="9"/>
            <color indexed="81"/>
            <rFont val="Tahoma"/>
            <family val="2"/>
          </rPr>
          <t xml:space="preserve">
1.ค่าอาหารว่างทีมตรวจและผู้สูงอายุตรวจตา จำนวน 70คนๆละ25บาท=1,615 บาท</t>
        </r>
      </text>
    </comment>
    <comment ref="D138" authorId="0">
      <text>
        <r>
          <rPr>
            <b/>
            <sz val="9"/>
            <color indexed="81"/>
            <rFont val="Tahoma"/>
            <family val="2"/>
          </rPr>
          <t>HP:</t>
        </r>
        <r>
          <rPr>
            <sz val="9"/>
            <color indexed="81"/>
            <rFont val="Tahoma"/>
            <family val="2"/>
          </rPr>
          <t xml:space="preserve">
1.ทีมรพ.ลำปาง 5 คน 
2.ทีมรพช.+รพสต. 10</t>
        </r>
      </text>
    </comment>
    <comment ref="D143" authorId="0">
      <text>
        <r>
          <rPr>
            <b/>
            <sz val="9"/>
            <color indexed="81"/>
            <rFont val="Tahoma"/>
            <family val="2"/>
          </rPr>
          <t>HP:
1.แกนนำผู้สูงอายุอำเภอ
2.อบต.5แห่ง
3.ทต.5แห่ง
4.สสอ.แม่ทะ
5.รพ.แม่ทะ
6.รพสต.14แห่ง
7.ประธานชมรมผู้สูงอายุ10ชมรม
8.ประธานพระอสว.อ.แม่ทะ</t>
        </r>
      </text>
    </comment>
    <comment ref="G145" authorId="0">
      <text>
        <r>
          <rPr>
            <b/>
            <sz val="9"/>
            <color indexed="81"/>
            <rFont val="Tahoma"/>
            <family val="2"/>
          </rPr>
          <t>HP:</t>
        </r>
        <r>
          <rPr>
            <sz val="9"/>
            <color indexed="81"/>
            <rFont val="Tahoma"/>
            <family val="2"/>
          </rPr>
          <t xml:space="preserve">
1.ค่าอาหารและอาหารว่าง50คนๆละ100บาท=5,000บาท</t>
        </r>
      </text>
    </comment>
  </commentList>
</comments>
</file>

<file path=xl/comments5.xml><?xml version="1.0" encoding="utf-8"?>
<comments xmlns="http://schemas.openxmlformats.org/spreadsheetml/2006/main">
  <authors>
    <author>Corporate Edition</author>
    <author>Windows10</author>
  </authors>
  <commentList>
    <comment ref="F32" authorId="0">
      <text>
        <r>
          <rPr>
            <b/>
            <sz val="9"/>
            <color indexed="81"/>
            <rFont val="Tahoma"/>
            <family val="2"/>
          </rPr>
          <t>1. ค่า CXR จำนวน 7000*50 =350,000 บาท
2. ค่าเบี้ยเลี้ยง จนท.ออกคัดกรอง จำนวน 20 คน*120 บาท*8 วัน (วันธรรมดา) =19,200 บาท
3. ค่าปฏิบัติงานนอกเวลาราชการ จนท.ออกคัดกรอง จำนวน 10 คน*420 บาท*4 วัน (วันเสาร์ อาทิตย์) = 16,800 บาท
4. ค่าจ้างบันทึกข้อมูลโปรแกรม Hos XP 4 คน*340 บาท*10 วัน =13,600 บาท 
5. ค่าจ้างบันทึกข้อมูล TBCM จำนวน 2 คน*340 บาท*10 วัน =6,800 บาท
6.  ค่าปฏิบัติงานนอกเวลาราชการสำหรับเจ้าหน้าที่ไอที*1 คน*600 บาท*2วัน = 1,200 บาท</t>
        </r>
      </text>
    </comment>
    <comment ref="F64" authorId="0">
      <text>
        <r>
          <rPr>
            <b/>
            <sz val="9"/>
            <color indexed="81"/>
            <rFont val="Tahoma"/>
            <family val="2"/>
          </rPr>
          <t>1. ค่าปฏิบัติงานนอกเวลาราชการสำหรับนักเทคนิคการแพทย์*1 คน*600 บาท*10 วัน = 6,000 บาท
2. ค่าปฏิบัติงานนอกเวลาราชการสำหรับเจ้าหน้าที่ห้องปฏิยัติการ*1 คน*340 บาท*10 วัน = 3,400 บาท</t>
        </r>
      </text>
    </comment>
    <comment ref="F96" authorId="1">
      <text>
        <r>
          <rPr>
            <b/>
            <sz val="9"/>
            <color indexed="81"/>
            <rFont val="Tahoma"/>
            <family val="2"/>
          </rPr>
          <t>อาหารว่าง 25*25(คน)*12(ครั้ง)=7,500</t>
        </r>
      </text>
    </comment>
    <comment ref="F110" authorId="0">
      <text>
        <r>
          <rPr>
            <b/>
            <sz val="9"/>
            <color indexed="81"/>
            <rFont val="Tahoma"/>
            <family val="2"/>
          </rPr>
          <t xml:space="preserve">ค่าอาหาร+อาหารว่าง จำนวน 50 คน *100  =5,000 บาท </t>
        </r>
      </text>
    </comment>
  </commentList>
</comments>
</file>

<file path=xl/comments6.xml><?xml version="1.0" encoding="utf-8"?>
<comments xmlns="http://schemas.openxmlformats.org/spreadsheetml/2006/main">
  <authors>
    <author>User</author>
  </authors>
  <commentList>
    <comment ref="G23" authorId="0">
      <text>
        <r>
          <rPr>
            <b/>
            <sz val="9"/>
            <color indexed="81"/>
            <rFont val="Tahoma"/>
            <family val="2"/>
          </rPr>
          <t>User:</t>
        </r>
        <r>
          <rPr>
            <sz val="9"/>
            <color indexed="81"/>
            <rFont val="Tahoma"/>
            <family val="2"/>
          </rPr>
          <t xml:space="preserve">
1.ค่าอาหารกลางวัน
และอาหารว่างผู้เข้าร่วมประชุม จำนวน35x 100 = 3,500 บาท
2.ค่าวิทยากร4,800บาท(8ชม.x600) </t>
        </r>
      </text>
    </comment>
    <comment ref="F25" authorId="0">
      <text>
        <r>
          <rPr>
            <b/>
            <sz val="9"/>
            <color indexed="81"/>
            <rFont val="Tahoma"/>
            <family val="2"/>
          </rPr>
          <t>User:</t>
        </r>
        <r>
          <rPr>
            <sz val="9"/>
            <color indexed="81"/>
            <rFont val="Tahoma"/>
            <family val="2"/>
          </rPr>
          <t xml:space="preserve">
1.มีคำสั่งกำหนดบทบาทหน้าที่ชัดเจน
2.คณะกรรมการเข้าร่
วมประชุมร้อยละ 60
3.มีแนวทางปฏิบัติ/ขั้นตอนการปฏิบัติงาน</t>
        </r>
      </text>
    </comment>
    <comment ref="F27" authorId="0">
      <text>
        <r>
          <rPr>
            <b/>
            <sz val="9"/>
            <color indexed="81"/>
            <rFont val="Tahoma"/>
            <family val="2"/>
          </rPr>
          <t>User:</t>
        </r>
        <r>
          <rPr>
            <sz val="9"/>
            <color indexed="81"/>
            <rFont val="Tahoma"/>
            <family val="2"/>
          </rPr>
          <t xml:space="preserve">
1.อัตราผู้เข้าร่วมประชุมร้อยละ 60
2.ผู้เข้าร่วมประชุมสามารถลงบันทึกข้อมูลในโปรแกรม lampang COC ได้
3.ผู้รับผิดชอบงานและผู้เกี่ยวข้องนำข้อมูลจากโปรแกรมไปใช้ประโยชน์ในการวิเคราะห์ข้อมูลได้</t>
        </r>
      </text>
    </comment>
  </commentList>
</comments>
</file>

<file path=xl/comments7.xml><?xml version="1.0" encoding="utf-8"?>
<comments xmlns="http://schemas.openxmlformats.org/spreadsheetml/2006/main">
  <authors>
    <author>nb_podjanee</author>
  </authors>
  <commentList>
    <comment ref="C49" authorId="0">
      <text>
        <r>
          <rPr>
            <b/>
            <sz val="9"/>
            <color indexed="81"/>
            <rFont val="Tahoma"/>
            <family val="2"/>
          </rPr>
          <t>nb_podjanee:</t>
        </r>
        <r>
          <rPr>
            <sz val="9"/>
            <color indexed="81"/>
            <rFont val="Tahoma"/>
            <family val="2"/>
          </rPr>
          <t xml:space="preserve">
อรทัย</t>
        </r>
      </text>
    </comment>
  </commentList>
</comments>
</file>

<file path=xl/comments8.xml><?xml version="1.0" encoding="utf-8"?>
<comments xmlns="http://schemas.openxmlformats.org/spreadsheetml/2006/main">
  <authors>
    <author>X452CP</author>
  </authors>
  <commentList>
    <comment ref="F66" authorId="0">
      <text>
        <r>
          <rPr>
            <b/>
            <sz val="9"/>
            <color indexed="81"/>
            <rFont val="Tahoma"/>
            <family val="2"/>
          </rPr>
          <t>X452CP:</t>
        </r>
        <r>
          <rPr>
            <sz val="9"/>
            <color indexed="81"/>
            <rFont val="Tahoma"/>
            <family val="2"/>
          </rPr>
          <t xml:space="preserve">
ราคา 100000บาท ดังนี้
1.เครื่องSuction
2. เครื่องผลิตออกซิเจน
3. อุปกรณ์ช่วยเดิน 
4. ที่นอนลม</t>
        </r>
      </text>
    </comment>
  </commentList>
</comments>
</file>

<file path=xl/comments9.xml><?xml version="1.0" encoding="utf-8"?>
<comments xmlns="http://schemas.openxmlformats.org/spreadsheetml/2006/main">
  <authors>
    <author>Corporate Edition</author>
    <author>Nb_Praphan</author>
  </authors>
  <commentList>
    <comment ref="G65" authorId="0">
      <text>
        <r>
          <rPr>
            <b/>
            <sz val="9"/>
            <color indexed="81"/>
            <rFont val="Tahoma"/>
            <family val="2"/>
          </rPr>
          <t>ค่าอาหาร+อาหารว่าง จำนวน 50 คน *100  5,000 บาท
รวมเป็นเงิน 5,000 บาท</t>
        </r>
      </text>
    </comment>
    <comment ref="G66" authorId="1">
      <text>
        <r>
          <rPr>
            <b/>
            <sz val="9"/>
            <color indexed="81"/>
            <rFont val="Tahoma"/>
            <family val="2"/>
          </rPr>
          <t>Nb_Praphan:</t>
        </r>
        <r>
          <rPr>
            <sz val="9"/>
            <color indexed="81"/>
            <rFont val="Tahoma"/>
            <family val="2"/>
          </rPr>
          <t xml:space="preserve">
อาหารว่าง 25x20x12 = 6000 บาท
</t>
        </r>
      </text>
    </comment>
  </commentList>
</comments>
</file>

<file path=xl/sharedStrings.xml><?xml version="1.0" encoding="utf-8"?>
<sst xmlns="http://schemas.openxmlformats.org/spreadsheetml/2006/main" count="11510" uniqueCount="6331">
  <si>
    <t>ลำดับ</t>
  </si>
  <si>
    <t>พื้นที่ดำเนินการ</t>
  </si>
  <si>
    <t>งบประมาณ</t>
  </si>
  <si>
    <t>จำนวน</t>
  </si>
  <si>
    <t>แหล่งงบ</t>
  </si>
  <si>
    <t>ผู้รับผิดชอบ</t>
  </si>
  <si>
    <t xml:space="preserve"> </t>
  </si>
  <si>
    <t>ทีม</t>
  </si>
  <si>
    <t>แผนการจัดตั้ง PCC  จังหวัดลำปาง</t>
  </si>
  <si>
    <t>ผู้ให้ข้อมูลชื่อ  นางสาวรุ่งนภา   ยศตื้อ</t>
  </si>
  <si>
    <t>โทรศัพท์   081-9504740   Email : Pattana_KM@hotmail.com     Line ID</t>
  </si>
  <si>
    <t>จังหวัด</t>
  </si>
  <si>
    <t>อำเภอ</t>
  </si>
  <si>
    <t>รพ.แม่ข่าย</t>
  </si>
  <si>
    <t>Cluster</t>
  </si>
  <si>
    <t>CODE</t>
  </si>
  <si>
    <t>ชื่อ ศสม./รพ.สต.ที่</t>
  </si>
  <si>
    <t>จำนวนทีม</t>
  </si>
  <si>
    <t>ที่</t>
  </si>
  <si>
    <t>รายชื่อศสม./รพ.สต.</t>
  </si>
  <si>
    <t>ตำบล</t>
  </si>
  <si>
    <t>ประชากร</t>
  </si>
  <si>
    <t>ประชากร:</t>
  </si>
  <si>
    <t>เป็นแม่ข่าย Cluster</t>
  </si>
  <si>
    <t>ในCluster</t>
  </si>
  <si>
    <t>เป็นแม่ข่ายของทีม</t>
  </si>
  <si>
    <t>ในทีม</t>
  </si>
  <si>
    <t>ต่อทีม</t>
  </si>
  <si>
    <t>ลำปาง</t>
  </si>
  <si>
    <t>เมืองลำปาง</t>
  </si>
  <si>
    <t>รพ.ลำปาง</t>
  </si>
  <si>
    <t>01520101</t>
  </si>
  <si>
    <t>รพ.สต.ศรีหมวดเกล้า</t>
  </si>
  <si>
    <t>ชมพู</t>
  </si>
  <si>
    <t>/</t>
  </si>
  <si>
    <t>รพ.สต.บ้านฟ่อน</t>
  </si>
  <si>
    <t>รพ.สต.กล้วยแพะ</t>
  </si>
  <si>
    <t>กล้วยแพะ</t>
  </si>
  <si>
    <t>รพ.สต.กล้วยม่วง</t>
  </si>
  <si>
    <t>แม่ทะ</t>
  </si>
  <si>
    <t>รพ.แม่ทะ</t>
  </si>
  <si>
    <t>01521001</t>
  </si>
  <si>
    <t>รพ.สต.นากวาง</t>
  </si>
  <si>
    <t>ดอนไฟ</t>
  </si>
  <si>
    <t>รพ.สต.หัวเสือ</t>
  </si>
  <si>
    <t>หัวเสือ</t>
  </si>
  <si>
    <t>รพ.สต.สามขา</t>
  </si>
  <si>
    <t>รพ.สต.แพะใหม่</t>
  </si>
  <si>
    <t>วังเงิน</t>
  </si>
  <si>
    <t>รพ.สต.บ้านใหม่</t>
  </si>
  <si>
    <t>รพ.สต.น้ำโทก</t>
  </si>
  <si>
    <t>รพ.สต.หัวฝาย</t>
  </si>
  <si>
    <t>นาครัว</t>
  </si>
  <si>
    <t>รพ.สต.นาคต</t>
  </si>
  <si>
    <t>ป่าตัน</t>
  </si>
  <si>
    <t>01520102</t>
  </si>
  <si>
    <t>รพ.สต.เสด็จ</t>
  </si>
  <si>
    <t>เสด็จ</t>
  </si>
  <si>
    <t>รพ.สต.ทรายทอง</t>
  </si>
  <si>
    <t>รพ.สต.นิคม 16</t>
  </si>
  <si>
    <t>นิคมพัฒนา</t>
  </si>
  <si>
    <t>รพ.สต.หัววัง</t>
  </si>
  <si>
    <t>บุญนาคพัฒนา</t>
  </si>
  <si>
    <t>รพ.สต.นิคม 7</t>
  </si>
  <si>
    <t>รพ.สต.สบมาย</t>
  </si>
  <si>
    <t>บ้านแลง</t>
  </si>
  <si>
    <t>รพ.สต.จำค่า</t>
  </si>
  <si>
    <t>เถิน</t>
  </si>
  <si>
    <t>รพ.เถิน</t>
  </si>
  <si>
    <t>01520801</t>
  </si>
  <si>
    <t>รพ.สต.เด่นแก้ว</t>
  </si>
  <si>
    <t>ล้อมแรด</t>
  </si>
  <si>
    <t>รพ.สต.ดอนแก้ว</t>
  </si>
  <si>
    <t>เถินบุรี</t>
  </si>
  <si>
    <t>รพ.สต.วังหิน</t>
  </si>
  <si>
    <t>รพ.สต.เด่นชัย</t>
  </si>
  <si>
    <t>แม่วะ</t>
  </si>
  <si>
    <t>รพ.สต.แม่วะหลวง</t>
  </si>
  <si>
    <t>รพ.สต.ห้วยแก้ว</t>
  </si>
  <si>
    <t>นาโป่ง</t>
  </si>
  <si>
    <t>รพ.สต.นาเบี้ยหลวง</t>
  </si>
  <si>
    <t>งาว</t>
  </si>
  <si>
    <t>รพ.งาว</t>
  </si>
  <si>
    <t>01520502</t>
  </si>
  <si>
    <t>รพ.สต.บ้านน้ำจำ</t>
  </si>
  <si>
    <t>หลวงใต้</t>
  </si>
  <si>
    <t>รพ.สต.ดอกคำใต้</t>
  </si>
  <si>
    <t>แม่ตีบ</t>
  </si>
  <si>
    <t>รพ.สต.บ้านหวด</t>
  </si>
  <si>
    <t>บ้านหวด</t>
  </si>
  <si>
    <t>รพ.สต.บ้านสบพลึง</t>
  </si>
  <si>
    <t>บ้านโป่ง</t>
  </si>
  <si>
    <t>หลวงเหนือ</t>
  </si>
  <si>
    <t>รพ.สต.บ้านแหงใต้</t>
  </si>
  <si>
    <t>บ้านแหง</t>
  </si>
  <si>
    <t>รพ.สต.บ้านบ่อห้อ</t>
  </si>
  <si>
    <t>เมืองปาน</t>
  </si>
  <si>
    <t>รพ.เมืองปาน</t>
  </si>
  <si>
    <t>01521301</t>
  </si>
  <si>
    <t>รพ.สต.ทุ่งข่วง</t>
  </si>
  <si>
    <t>ทุ่งกว๋าว</t>
  </si>
  <si>
    <t>รพ.สต.ป่าเวียง</t>
  </si>
  <si>
    <t>รพ.สต.แม่กองปิน</t>
  </si>
  <si>
    <t>บ้านขอ</t>
  </si>
  <si>
    <t>รพ.สต.ป่าเหว</t>
  </si>
  <si>
    <t>รพ.สต.แจ้ซ้อนเหนือ</t>
  </si>
  <si>
    <t>แจ้ซ้อน</t>
  </si>
  <si>
    <t>รพ.สต.บ้านขาม</t>
  </si>
  <si>
    <t>หัวเมือง</t>
  </si>
  <si>
    <t>รพ.สต.แม่แจ๋ม</t>
  </si>
  <si>
    <t>รพ.สต.ต้นงุ้น</t>
  </si>
  <si>
    <t>01520103</t>
  </si>
  <si>
    <t>รพ.สต.ม่วงแงว</t>
  </si>
  <si>
    <t>บ่อแฮ้ว</t>
  </si>
  <si>
    <t>รพ.สต.แม่กืย</t>
  </si>
  <si>
    <t>ปงแสนทอง</t>
  </si>
  <si>
    <t>รพ.สต.ท่าขัว</t>
  </si>
  <si>
    <t>รพ.สต.บ้านกาด</t>
  </si>
  <si>
    <t>แม่เมาะ</t>
  </si>
  <si>
    <t>รพ.แม่เมาะ</t>
  </si>
  <si>
    <t>01520201</t>
  </si>
  <si>
    <t>รพ.สต.บ้านใหม่รัตนฯ</t>
  </si>
  <si>
    <t>นาสัก</t>
  </si>
  <si>
    <t>รัตนโกสินทร์</t>
  </si>
  <si>
    <t>รพ.สต.นาแช่</t>
  </si>
  <si>
    <t>จางเหนือ</t>
  </si>
  <si>
    <t>รพ.สต.บ้านทาน</t>
  </si>
  <si>
    <t>รพ.สต.สบป้าด</t>
  </si>
  <si>
    <t>สบป้าด</t>
  </si>
  <si>
    <t>รพ.สต.ท่าสี</t>
  </si>
  <si>
    <t>บ้านดง</t>
  </si>
  <si>
    <t>เกาะคา</t>
  </si>
  <si>
    <t>รพ.เกาะคา</t>
  </si>
  <si>
    <t>01520301</t>
  </si>
  <si>
    <t>รพ.สต.ไหล่หิน</t>
  </si>
  <si>
    <t>ไหล่หิน</t>
  </si>
  <si>
    <t>รพ.สต.ดอนธรรม</t>
  </si>
  <si>
    <t>รพ.สต.บ้านจู้ด</t>
  </si>
  <si>
    <t>ลำปางหลวง</t>
  </si>
  <si>
    <t>ศูนย์บริการสาธารณสุข</t>
  </si>
  <si>
    <t>รพ.สต.ศาลาดงลาน</t>
  </si>
  <si>
    <t>ศาลา</t>
  </si>
  <si>
    <t>รพ.สต.ศาลาไชย</t>
  </si>
  <si>
    <t>01520802</t>
  </si>
  <si>
    <t>รพ.สต.สะเลียมหวาน</t>
  </si>
  <si>
    <t>เวียงมอก</t>
  </si>
  <si>
    <t>รพ.สต.หนองหอย</t>
  </si>
  <si>
    <t>รพ.สต.ท่าเกวียน</t>
  </si>
  <si>
    <t>รพ.สต.ปางอ้า</t>
  </si>
  <si>
    <t>รพ.สต.หอรบ</t>
  </si>
  <si>
    <t>รพ.สต.แม่ถอด</t>
  </si>
  <si>
    <t>แม่ถอด</t>
  </si>
  <si>
    <t>รพ.สต.บ้านไร่</t>
  </si>
  <si>
    <t>รพ.สต.แม่ปะหลวง</t>
  </si>
  <si>
    <t>แม่ปะ</t>
  </si>
  <si>
    <t>รพ.สต.ท่ามะเกว๋น</t>
  </si>
  <si>
    <t>รพ.สต.กุ่มเนิ้ง</t>
  </si>
  <si>
    <t>แม่มอก</t>
  </si>
  <si>
    <t>รพ.สต.แม่มอกกลาง</t>
  </si>
  <si>
    <t>เสริมงาม</t>
  </si>
  <si>
    <t>รพ.เสริมงาม</t>
  </si>
  <si>
    <t>01520401</t>
  </si>
  <si>
    <t xml:space="preserve"> รพ.สต.ท่าโป่ง</t>
  </si>
  <si>
    <t>รพ.สต.ท่าโป่ง</t>
  </si>
  <si>
    <t>เสริมซ้าย</t>
  </si>
  <si>
    <t>รพ.สต.แม่ต๋ำ</t>
  </si>
  <si>
    <t>รพ.สต.แม่เลียง</t>
  </si>
  <si>
    <t>เสริมขวา</t>
  </si>
  <si>
    <t>รพ.สต.นาเอี้ยง</t>
  </si>
  <si>
    <t>เสริมกลาง</t>
  </si>
  <si>
    <t>รพ.สต.สันโป่ง</t>
  </si>
  <si>
    <t>ทุ่งงาม</t>
  </si>
  <si>
    <t>รพ.สต.ปงป่าป๋อ</t>
  </si>
  <si>
    <t>ห้างฉัตร</t>
  </si>
  <si>
    <t>รพ.ห้างฉัตร</t>
  </si>
  <si>
    <t>01521201</t>
  </si>
  <si>
    <t>รพ.สต.บ้านข่วง</t>
  </si>
  <si>
    <t>ปงยางคก</t>
  </si>
  <si>
    <t>รพ.สต.สันหลวง</t>
  </si>
  <si>
    <t>รพ.สต.บ้านวอแก้ว</t>
  </si>
  <si>
    <t>วอแก้ว</t>
  </si>
  <si>
    <t>รพ.สต.บ้านป่าไคร้</t>
  </si>
  <si>
    <t>หนองหล่ม</t>
  </si>
  <si>
    <t>รพ.สต.ทุ่งหนองขาม</t>
  </si>
  <si>
    <t>สบปราบ</t>
  </si>
  <si>
    <t>รพ.สบปราบ</t>
  </si>
  <si>
    <t>01521101</t>
  </si>
  <si>
    <t>รพ.สต.จัวเหนือ</t>
  </si>
  <si>
    <t>สมัย</t>
  </si>
  <si>
    <t>รพ.สต.ปงกา</t>
  </si>
  <si>
    <t>แม่กวัะ</t>
  </si>
  <si>
    <t>รพ.สต.นายาง</t>
  </si>
  <si>
    <t>นายาง</t>
  </si>
  <si>
    <t>แจ้ห่ม</t>
  </si>
  <si>
    <t>รพ.แจ้ห่ม</t>
  </si>
  <si>
    <t>01520601</t>
  </si>
  <si>
    <t>รพ.สต.บ้านม่วง</t>
  </si>
  <si>
    <t>รพ.สต.บ้านสา</t>
  </si>
  <si>
    <t>บ้านสา</t>
  </si>
  <si>
    <t>รพ.สต.แม่สุก</t>
  </si>
  <si>
    <t>แม่สุก</t>
  </si>
  <si>
    <t>รพ.สต.บ้านกิ่ว</t>
  </si>
  <si>
    <t>รพ.สต.ปงดอน</t>
  </si>
  <si>
    <t>ปงดอน</t>
  </si>
  <si>
    <t>รพ.สต.เปียงใจ</t>
  </si>
  <si>
    <t>รพ.สต.ไผ่งาม</t>
  </si>
  <si>
    <t>เมืองมาย</t>
  </si>
  <si>
    <t>รพ.สต.นางาม</t>
  </si>
  <si>
    <t>01520104</t>
  </si>
  <si>
    <t>รพ.สต.ต้นธงชัย</t>
  </si>
  <si>
    <t>ต้นธงชัย</t>
  </si>
  <si>
    <t>รพ.สต.ต้นมื่น</t>
  </si>
  <si>
    <t>พิชัย</t>
  </si>
  <si>
    <t>รพ.สต.ท่าโทก</t>
  </si>
  <si>
    <t>ทุ่งฝาย</t>
  </si>
  <si>
    <t>01520302</t>
  </si>
  <si>
    <t>รพ.สต.สองแควใต้</t>
  </si>
  <si>
    <t>นาแก้ว</t>
  </si>
  <si>
    <t>รพ.สต.จอมปิง</t>
  </si>
  <si>
    <t>รพ.สต.วังพร้าว</t>
  </si>
  <si>
    <t>วังพร้าว</t>
  </si>
  <si>
    <t>รพ.สต.นาแส่ง</t>
  </si>
  <si>
    <t>นาแส่ง</t>
  </si>
  <si>
    <t>รพ.สต.หาดปู่ด้าย</t>
  </si>
  <si>
    <t>รพ.สต.ท่าผา</t>
  </si>
  <si>
    <t>ท่าผา</t>
  </si>
  <si>
    <t>รพ.สต.บ้านน้ำล้อม</t>
  </si>
  <si>
    <t>วังเหนือ</t>
  </si>
  <si>
    <t>รพ.วังเหนือ</t>
  </si>
  <si>
    <t>01520701</t>
  </si>
  <si>
    <t>รพ.สต.ทุ่งฮั้ว</t>
  </si>
  <si>
    <t>ทุ่งฮั้ว</t>
  </si>
  <si>
    <t>รพ.สต.บ้านฮ่าง</t>
  </si>
  <si>
    <t>วังแก้ว</t>
  </si>
  <si>
    <t>รพ.สต.ป่าแขม</t>
  </si>
  <si>
    <t>วังซ้าย</t>
  </si>
  <si>
    <t>รพ.สต.ตึงใต้</t>
  </si>
  <si>
    <t>วังทอง</t>
  </si>
  <si>
    <t>รพ.สต.ปงถ้ำ</t>
  </si>
  <si>
    <t>รพ.สต.ไผ่แม่พริก</t>
  </si>
  <si>
    <t>วังใต้</t>
  </si>
  <si>
    <t>01520106</t>
  </si>
  <si>
    <t>สอน.บ้านทุ่งกล้วย</t>
  </si>
  <si>
    <t>บ้านเอื้อม</t>
  </si>
  <si>
    <t>รพ.สต.ค่าเหลวง</t>
  </si>
  <si>
    <t>บ้านค่า</t>
  </si>
  <si>
    <t>รพ.สต.สบเฟือง</t>
  </si>
  <si>
    <t>รพ.สต.รัตนานุรักษ์</t>
  </si>
  <si>
    <t>รพ.สต.ใหม่จำบอน</t>
  </si>
  <si>
    <t>รพ.สต.ทุ่งม่านเหนือ</t>
  </si>
  <si>
    <t>บ้านเป้า</t>
  </si>
  <si>
    <t>รพ.สต.บ้านเอื้อม</t>
  </si>
  <si>
    <t>รพ.สต.สบไพร</t>
  </si>
  <si>
    <t>01520105</t>
  </si>
  <si>
    <t>ศสม.หัวเวียง</t>
  </si>
  <si>
    <t>ศสม.หัวเวียง 1</t>
  </si>
  <si>
    <t>หัวเวียง</t>
  </si>
  <si>
    <t xml:space="preserve"> /</t>
  </si>
  <si>
    <t>ศสม.หัวเวียง 2</t>
  </si>
  <si>
    <t>รพ.สต.โทกหัวช้าง</t>
  </si>
  <si>
    <t>พระบาท</t>
  </si>
  <si>
    <t>01520107</t>
  </si>
  <si>
    <t>ศสม.ม่อนกระทิง</t>
  </si>
  <si>
    <t>ศสม.ม่อนกระทิง 1</t>
  </si>
  <si>
    <t>ศสม.ม่อนกระทิง 2</t>
  </si>
  <si>
    <t>ศสม.ม่อนกระทิง 3</t>
  </si>
  <si>
    <t>01520501</t>
  </si>
  <si>
    <t>รพ.สต.บ้านพร้าว</t>
  </si>
  <si>
    <t>ปงเตา</t>
  </si>
  <si>
    <t>รพ.สต.บ้านสบป๋อน</t>
  </si>
  <si>
    <t>บ้านร้อง</t>
  </si>
  <si>
    <t>รพ.สต.บ้านใหม่พัฒนา</t>
  </si>
  <si>
    <t>รพ.สต.บ้านแม่แป้น</t>
  </si>
  <si>
    <t>นาแก</t>
  </si>
  <si>
    <t>รพ.สต.บ้านอ้อนเหนือ</t>
  </si>
  <si>
    <t>บ้านอ้อน</t>
  </si>
  <si>
    <t>รพ.สต.บ้านห้วยหก</t>
  </si>
  <si>
    <t>แม่พริก</t>
  </si>
  <si>
    <t>รพ.แม่พริก</t>
  </si>
  <si>
    <t>01520901</t>
  </si>
  <si>
    <t>รพ.สต.แม่เชียงรายบน</t>
  </si>
  <si>
    <t>พระบาทวังตวง</t>
  </si>
  <si>
    <t>รพ.สต.แม่เชียงรายลุ่ม</t>
  </si>
  <si>
    <t>รพ.สต.แพะดอกเข็ม</t>
  </si>
  <si>
    <t>รพ.สต.บ้านต้นธง</t>
  </si>
  <si>
    <t>แม่ปุ</t>
  </si>
  <si>
    <t>รพ.สต.บ้านแม่ปุ</t>
  </si>
  <si>
    <t>รพ.สต.ผาปังกลาง</t>
  </si>
  <si>
    <t>ผาปัง</t>
  </si>
  <si>
    <t>01521002</t>
  </si>
  <si>
    <t>รพ.สต.บ้านหนอง</t>
  </si>
  <si>
    <t>น้ำโจ้</t>
  </si>
  <si>
    <t>รพ.สต.ฮ่องห้า</t>
  </si>
  <si>
    <t>บ้านกิ่ว</t>
  </si>
  <si>
    <t>รพ.สต.บ้านบอม</t>
  </si>
  <si>
    <t>บ้านบอม</t>
  </si>
  <si>
    <t>รพ.สต.แม่วะ</t>
  </si>
  <si>
    <t>ดอนแก้ว</t>
  </si>
  <si>
    <t>01521202</t>
  </si>
  <si>
    <t>รพ.สต.บ้านเหล่า</t>
  </si>
  <si>
    <t>เมืองยาว</t>
  </si>
  <si>
    <t>รพ.สต.บ้านเวียงใต้</t>
  </si>
  <si>
    <t>รพ.สต.บ้านป่าเหียง</t>
  </si>
  <si>
    <t>แม่สัน</t>
  </si>
  <si>
    <t>รพ.สต.บ้านยางอ้อย</t>
  </si>
  <si>
    <t>เวียงตาล</t>
  </si>
  <si>
    <t>รพ.สต.ห้วยเรียน</t>
  </si>
  <si>
    <t>รพ.สต.ร่องเคาะ</t>
  </si>
  <si>
    <t>ร่องเคาะ</t>
  </si>
  <si>
    <t>รพ.สต.บ้านดอนแก้ว</t>
  </si>
  <si>
    <t>รพ.สต.บ้านวังใหม่</t>
  </si>
  <si>
    <t>รพ.สต.บ้านปงวัง</t>
  </si>
  <si>
    <t>วิเชตนคร</t>
  </si>
  <si>
    <t>รพ.สต.ทุ่งผึ้ง</t>
  </si>
  <si>
    <t>ทุ่งผึ้ง</t>
  </si>
  <si>
    <t>รพ.สต.แจ้คอน</t>
  </si>
  <si>
    <t xml:space="preserve">ประเด็น / งาน : </t>
  </si>
  <si>
    <t>ชื่อโครงการ</t>
  </si>
  <si>
    <t>รวมงบประมาณ</t>
  </si>
  <si>
    <t>UC</t>
  </si>
  <si>
    <t>สสจ.</t>
  </si>
  <si>
    <t>PPA</t>
  </si>
  <si>
    <t>งบ อื่นๆ</t>
  </si>
  <si>
    <t>รหัสโครงการ</t>
  </si>
  <si>
    <t>สปสช.</t>
  </si>
  <si>
    <t>ชื่อโครงการ/รายละเอียดกิจกรรม</t>
  </si>
  <si>
    <t>กลุ่มเป้าหมาย/จำนวน</t>
  </si>
  <si>
    <t>ผลผลิตของโครงการ</t>
  </si>
  <si>
    <t>ระยะเวลาดำเนินการ(ระบุให้ชัดเจน)</t>
  </si>
  <si>
    <t>ตัวชี้วัด (KPI) /ผลลัพธ์ที่ต้องการ</t>
  </si>
  <si>
    <t xml:space="preserve"> สนับสนุนประเด็นยุทธศาสตร์</t>
  </si>
  <si>
    <t>งานประจำ</t>
  </si>
  <si>
    <t>ข้อมูลพื้นฐาน/ วิเคราะห์สถานการณ์ปัญหา</t>
  </si>
  <si>
    <t>แผนปฏิบัติการสาธารณสุข (งานประจำ)  ประจำปีงบประมาณ พ.ศ.2564</t>
  </si>
  <si>
    <t>แผนปฏิบัติการสาธารณสุข (แก้ไขปัญหา)  ประจำปีงบประมาณ พ.ศ.2564</t>
  </si>
  <si>
    <t>แผนปฎิบัติการสาธารณสุขจังหวัดลำปาง ภายใต้ประเด็นยุทธศาสตร์ ปีงบประมาณ พ.ศ. 2564</t>
  </si>
  <si>
    <t>สรุปโครงการตามแผนปฏิบัติการสาธารณสุข ประจำปีงบประมาณ พ.ศ.2564</t>
  </si>
  <si>
    <t>คปสอ.แม่ทะ    จังหวัดลำปาง</t>
  </si>
  <si>
    <r>
      <t>งาน.</t>
    </r>
    <r>
      <rPr>
        <sz val="14"/>
        <rFont val="TH SarabunPSK"/>
        <family val="2"/>
      </rPr>
      <t>.กำกับติดตาม นิเทศงาน.</t>
    </r>
  </si>
  <si>
    <r>
      <t xml:space="preserve">              </t>
    </r>
    <r>
      <rPr>
        <b/>
        <sz val="14"/>
        <color theme="1"/>
        <rFont val="TH SarabunPSK"/>
        <family val="2"/>
      </rPr>
      <t>√</t>
    </r>
  </si>
  <si>
    <t>ตัวชี้วัด (KPI) /ผลลัพธ์ที่ต้องการ  1.ร้อยละของแผนงานโครงการได้รับการดำเนินการร้อยละ 100</t>
  </si>
  <si>
    <t xml:space="preserve">                                            2.แผนงานโครงการที่สอดคล้องกับนโยบายตามบริบทของแต่ละอำเภอและมีกิจกรรมและงบประมาณที่เหมาะสม</t>
  </si>
  <si>
    <t>1. การส่งรายงานการประชุม. กกบ. และ คปสอ. ให้ สำนักงานสาธารณสุขจังหวัด ไม่ครบ 100 %</t>
  </si>
  <si>
    <t xml:space="preserve">2. ดำเนินการออกนิเทศติดตาม   โดยทีมนิเทศงานอำเภอแม่ทะ   รอบที่ 1 ครบทุก รพสต. รอบที่ 2 ไม่ครบ </t>
  </si>
  <si>
    <t xml:space="preserve">3. กำกับติดตามผ่านระบบรายงานและโปรกแกรมบริหารแผน : Key รายงานล่าช้า ไม่เป็นปัจจุบันไม่ครบถ้วน </t>
  </si>
  <si>
    <t>4. ประเมินผลการดำเนินงานรอบ 6 เดือน และ 1 ปี ได้ประเมินผลฯ ครบ 2 ครั้ง</t>
  </si>
  <si>
    <t>5. ได้มีการยกเลิกโครงการระหว่างปี จำนวน 2 โครงการ</t>
  </si>
  <si>
    <t>6. การเบิกจ่ายงบประมาณโครงการทั้งหมด คิดเป็นร้อยละ80.52</t>
  </si>
  <si>
    <t>1. ผู้บริหารระดับอำเภอเป็นผู้ถ่ายทอดนโยบายสู่ผู้ปฏิบัติทุกระดับ</t>
  </si>
  <si>
    <t>จนท.ผู้เกี่ยวข้อง</t>
  </si>
  <si>
    <t>คปสอ.แม่ทะ</t>
  </si>
  <si>
    <t xml:space="preserve"> รับรู้และเข้าใจฯลงถึงผู้ปฏิบัติ</t>
  </si>
  <si>
    <t>ตค.63</t>
  </si>
  <si>
    <t>ประพันธ์ / บรรเจิดพร</t>
  </si>
  <si>
    <t>มีทีมยุทธศาสตร์</t>
  </si>
  <si>
    <t>-</t>
  </si>
  <si>
    <t>5 ครั้งๆละ 40 คน</t>
  </si>
  <si>
    <t>มีแผนปฏิบัติงาน</t>
  </si>
  <si>
    <t>ค่าอาหาร/ค่าอาหารว่าง</t>
  </si>
  <si>
    <t>ตค. - พย.63</t>
  </si>
  <si>
    <t xml:space="preserve"> เพื่อจัดทำแผนงาน/โครงการ ของอำเภอแม่ทะ</t>
  </si>
  <si>
    <t>มีโครงการ</t>
  </si>
  <si>
    <t xml:space="preserve">12 ครั้ง ๆละ  </t>
  </si>
  <si>
    <t>ตค63.-</t>
  </si>
  <si>
    <t>ประพันธ์</t>
  </si>
  <si>
    <t xml:space="preserve">    1. เรื่องแจ้งให้ทราบ และอื่นๆ</t>
  </si>
  <si>
    <t>12 คน</t>
  </si>
  <si>
    <t>รายงานประชุม</t>
  </si>
  <si>
    <t xml:space="preserve"> กย.64</t>
  </si>
  <si>
    <t>12 ครั้ง ๆ ละ</t>
  </si>
  <si>
    <t>ตค.63-</t>
  </si>
  <si>
    <t>บรรเจิดพร</t>
  </si>
  <si>
    <t xml:space="preserve">     1.เรื่องแจ้งให้ทราบ</t>
  </si>
  <si>
    <t>20 คน</t>
  </si>
  <si>
    <t>สสอ.แม่ทะ</t>
  </si>
  <si>
    <t xml:space="preserve">     2. กฎ ระเบียบ ที่เกี่ยวข้องกับการปฏิบัติงาน</t>
  </si>
  <si>
    <t xml:space="preserve">     3. โรคที่ต้องเฝ้าระวัง</t>
  </si>
  <si>
    <t xml:space="preserve">     4. เรื่องเพื่อทราบของผู้รับผิดชอบงาน</t>
  </si>
  <si>
    <t>4 ครั้ง ๆ ละ</t>
  </si>
  <si>
    <t>ธค.63</t>
  </si>
  <si>
    <t>35 คน</t>
  </si>
  <si>
    <t xml:space="preserve"> มีค.64</t>
  </si>
  <si>
    <t xml:space="preserve"> มิย.64</t>
  </si>
  <si>
    <t xml:space="preserve"> สค.64</t>
  </si>
  <si>
    <t>25 คน</t>
  </si>
  <si>
    <t xml:space="preserve">     3. ติดตามผลการดำเนินงาน</t>
  </si>
  <si>
    <t>นภามาส</t>
  </si>
  <si>
    <t>ยุพิน</t>
  </si>
  <si>
    <t xml:space="preserve"> (คปสอ.แม่ทะ)</t>
  </si>
  <si>
    <t xml:space="preserve">     2. ติดตามความก้าวการดำเนินงานตามแผนงาน/โครงการ</t>
  </si>
  <si>
    <t>30 คน</t>
  </si>
  <si>
    <t>รายงานการประชุม</t>
  </si>
  <si>
    <t xml:space="preserve">     3. งานการเงินการคลังของหน่วยบริการ</t>
  </si>
  <si>
    <t xml:space="preserve">     4. การพัฒนาระบบหน่วยบริการ</t>
  </si>
  <si>
    <t xml:space="preserve">     5. งานอื่นๆ</t>
  </si>
  <si>
    <t>ทีมนิเทศ</t>
  </si>
  <si>
    <t>มีระบบกำกับติดตาม</t>
  </si>
  <si>
    <t xml:space="preserve">ระดับตำบล ปีละ 2 ครั้ง </t>
  </si>
  <si>
    <t xml:space="preserve">/ประเมินผล ที่มีประสิทธิภาพ    </t>
  </si>
  <si>
    <t>บูรณาการกับการ-</t>
  </si>
  <si>
    <t>ประชุม คปสอ.</t>
  </si>
  <si>
    <t>PCU รพ.,</t>
  </si>
  <si>
    <t>ค่าเบี้ยเลี้ยง จนท.</t>
  </si>
  <si>
    <t xml:space="preserve">   ครั้งที่ 1  ( ม.ค.64) ทบทวนความเข้าใจใน</t>
  </si>
  <si>
    <t>รพ.สต. 13 แห่ง</t>
  </si>
  <si>
    <t xml:space="preserve">รพ.สต. </t>
  </si>
  <si>
    <t xml:space="preserve">   ยุทธศาสตร์/ตัวชี้วัดและแนวทางตามแผนยุทธศาสตร์ของจังหวัด</t>
  </si>
  <si>
    <t>13 แห่ง</t>
  </si>
  <si>
    <t>1-31 มค.64</t>
  </si>
  <si>
    <t xml:space="preserve">   </t>
  </si>
  <si>
    <t xml:space="preserve">   ครั้งที่ 2  ( มิ.ย.64)ติดตามผลการดำเนินงาน</t>
  </si>
  <si>
    <t xml:space="preserve">  และให้ข้อเสนอแนะในการดำเนินงานเพี่อบรรลุ ตามเป้าหมาย</t>
  </si>
  <si>
    <t xml:space="preserve">รพ.สต.13 แห่ง </t>
  </si>
  <si>
    <t>1-30 มิย.64</t>
  </si>
  <si>
    <t>ทีมจังหวัด 15 คน</t>
  </si>
  <si>
    <t xml:space="preserve">ที่สำคัญ 1 ครั้ง/ปี </t>
  </si>
  <si>
    <t>ทุกเดือน</t>
  </si>
  <si>
    <t>ทราบถึงความก้าวหน้า</t>
  </si>
  <si>
    <t>โปรแกรมบริหารแผน โดยการนำเสนอผลการดำเนิน</t>
  </si>
  <si>
    <t>ปัญหาอุปสรรคใน</t>
  </si>
  <si>
    <t xml:space="preserve">งานและการบันทึกในโปรแกรมในที่ประชุม คปสอ.แม่ทะ </t>
  </si>
  <si>
    <t>การดำเนินงานและ</t>
  </si>
  <si>
    <t>, กกบ. และ สสอ.</t>
  </si>
  <si>
    <t xml:space="preserve"> แก้ไขปัญหาได้ทัน</t>
  </si>
  <si>
    <t>1 ครั้งๆ2วัน</t>
  </si>
  <si>
    <t>สรุปฯครั้งที่1</t>
  </si>
  <si>
    <t xml:space="preserve"> เมย.64</t>
  </si>
  <si>
    <t>รวม</t>
  </si>
  <si>
    <t>งานแพทย์อาสาสมเด็จพระศรีนครินทราบรมราชชนนี (พอ.สว.)</t>
  </si>
  <si>
    <t xml:space="preserve">                                            2.ประชาชน เขตอำเภอแม่ทะ จังหวัดลำปาง ได้รับการบริการทางการแพทย์และสาธารณสุขอย่างทั่วถึง</t>
  </si>
  <si>
    <t xml:space="preserve">    จังหวัดลำปาง มีความประสงค์เป็นจังหวัดแพทย์อาสาสมเด็จพระศรีนครินทราบรมราชชนนี (พอ.สว.) เพื่อให้การบริการทางการแพทย์และสาธารณสุข ทั้งด้านการรักษาพยาบาล </t>
  </si>
  <si>
    <t>การป้องกันโรค ส่งเสริมและฟื้นฟูสุขภาพอนามัยของประชาชน และร่วมมือกับส่วนราชการและองค์กรการกุศลอื่นๆ ดำเนินกิจกรรมสาธารณประโยชน์ แก่ประชาชนในพื้นที่ทุรกันดาร</t>
  </si>
  <si>
    <t>ห่างไกลและการคมนาคมไม่สะดวก กอปรกับจังหวัดลำปางมีความพร้อมทางด้านการแพทย์และสาธารณสุข (แพทย์ ทันตแพทย์ เภสัชกร พยาบาล และบุคลากรสาธารณสุข) ในการ</t>
  </si>
  <si>
    <t>ให้บริการแก่ประชาชน ซึ่งตามมติที่ประชุมคณะกรรมการวางแผนและประเมินผลงานสาธารณสุขระดับจังหวัด (คปสจ.) สำนักงานสาธารณสุขจังหวัดลำปาง  ขอพระราชทานเป็นจังหวัด</t>
  </si>
  <si>
    <t>แพทย์อาสาสมเด็จพระศรีนครินทราบรมราชชนนี (พอ.สว.)</t>
  </si>
  <si>
    <t>1. จัดเตรียมสถานที่ เวทีพิธีการ สถานที่ให้บริการ ร่วมกับท้องถิ่น บ้านสันป่าเปา</t>
  </si>
  <si>
    <t>บ้านสันป่าเปา</t>
  </si>
  <si>
    <t xml:space="preserve"> - ให้บริการให้บริการตรวจรักษาโรคทั่วไป บริการทันตสุขภาพ </t>
  </si>
  <si>
    <t>มีผู้มารับ-</t>
  </si>
  <si>
    <t xml:space="preserve"> บริการแพทย์แผนไทย ให้คำปรึกษาและให้ความรู้ด้านสุขภาพและอื่นๆ</t>
  </si>
  <si>
    <t>บริการ</t>
  </si>
  <si>
    <t>21ตค.63</t>
  </si>
  <si>
    <t>2. จัดเตรียมสถานที่ เวทีพิธีการ สถานที่ให้บริการ ร่วมกับท้องถิ่น บ้านผาแมว</t>
  </si>
  <si>
    <t>บ้านผาแมว</t>
  </si>
  <si>
    <t>4 กค. 64</t>
  </si>
  <si>
    <r>
      <t xml:space="preserve">ตัวชี้วัด (KPI) /ผลลัพธ์ที่ต้องการ  </t>
    </r>
    <r>
      <rPr>
        <sz val="14"/>
        <color theme="1"/>
        <rFont val="TH SarabunPSK"/>
        <family val="2"/>
      </rPr>
      <t>1.อำเภอแม่ทะ จังหวัดลำปาง ดำเนินการหน่วยแพทย์อาสาบรรลุตามวัตถุประสงค์มูลนิธิฯ ได้อย่างมีประสิทธิภาพ</t>
    </r>
  </si>
  <si>
    <t>คปสอ................แม่ทะ.................จังหวัดลำปาง</t>
  </si>
  <si>
    <t>งาน.....กลุ่มงานเภสัชกรรมและคุ้มครองผู้บริโภค.................</t>
  </si>
  <si>
    <t xml:space="preserve"> 1.ร้อยละของมูลค่าจัดซื้อจริงที่เบี่ยงเบนจากแผนจัดซื้อ (ค่าเป้าหมายไม่เกินร้อยละ 10)</t>
  </si>
  <si>
    <t xml:space="preserve"> 2.ร้อยละมูลค่าจัดซื้อยาตามบัญชียาร่วมระดับจังหวัด (ค่าเป้าหมายไม่น้อยกว่าร้อยละ 20)</t>
  </si>
  <si>
    <t xml:space="preserve"> 3.อัตราการสำรองยาในคลังยาโรงพยาบาล (ค่าเป้าหมายไม่เกิน 1.2)</t>
  </si>
  <si>
    <t xml:space="preserve"> 4.อัตราการสำรองยาของสถานบริการเครือข่าย (ค่าเป้าหมายไม่เกิน 1.5)</t>
  </si>
  <si>
    <t xml:space="preserve"> 1.มูลค่าจัดซื้อยา ปี 2563 เบี่ยงเบนจากแผน (น้อยกว่าแผน) ร้อยละ 16.11</t>
  </si>
  <si>
    <t xml:space="preserve"> 2.มูลค่าจัดซื้อยาตามบัญชียาร่วมระดับจังหวัด ปี 2563 คิดเป็นร้อยละ 67.19</t>
  </si>
  <si>
    <t xml:space="preserve"> 3.อัตราการสำรองยาในคลังยาโรงพยาบาล ปี 2563 เท่ากับ 1.51</t>
  </si>
  <si>
    <t xml:space="preserve"> 4.อัตราการสำรองยาของสถานบริการเครือข่าย ปี 2563 เท่ากับ 1.72</t>
  </si>
  <si>
    <t>1.ระบบบริหารจัดการยาและเวชภัณฑ์</t>
  </si>
  <si>
    <t>1.1 ทบทวน SOP งานบริหารเวชภัณฑ์</t>
  </si>
  <si>
    <t>1 ครั้ง/ปี</t>
  </si>
  <si>
    <t>SOP งานบริหารเวชภัณฑ์</t>
  </si>
  <si>
    <t>ต.ค.2563</t>
  </si>
  <si>
    <t>นันธิดา</t>
  </si>
  <si>
    <t>1.2 จัดทำแผนจัดซื้อยาประจำปี</t>
  </si>
  <si>
    <t xml:space="preserve"> ยา จำนวน 422  รายการ</t>
  </si>
  <si>
    <t>แผนจัดซื้อยา</t>
  </si>
  <si>
    <t>ก.ค.2564</t>
  </si>
  <si>
    <t>1.3 จัดทำแผนจัดซื้อวัสดุเภสัชกรรมประจำปี</t>
  </si>
  <si>
    <t>วัสดุเภสัชกรรม จำนวน 12 รายการ</t>
  </si>
  <si>
    <t>แผนจัดซื้อวัสดุเภสัชกรรม</t>
  </si>
  <si>
    <t>1.4 จัดทำเอกสารการควบคุมภายในประจำปี</t>
  </si>
  <si>
    <t>เอกสารการควบคุมภายใน</t>
  </si>
  <si>
    <t>2.การคัดเลือก</t>
  </si>
  <si>
    <t>2.1 ร่วมพิจารณาคัดเลือกแหล่งจำหน่ายในการจัดซื้อร่วมกันระดับจังหวัด</t>
  </si>
  <si>
    <t>บัญชีแหล่งจำหน่ายยาระดับจังหวัด</t>
  </si>
  <si>
    <t>ส.ค. 2564</t>
  </si>
  <si>
    <t>2.2 ปรับปรุงบัญชียาและเวชภัณฑ์ของหน่วยบริการทุกระดับ</t>
  </si>
  <si>
    <t>บัญชียาและเวชภัณฑ์ของหน่วยบริการ</t>
  </si>
  <si>
    <t>ก.ย.2564</t>
  </si>
  <si>
    <t>3.การจัดซื้อจัดหายาและเวชภัณฑ์</t>
  </si>
  <si>
    <t>3.1 จัดซื้อยาตามแผนจัดซื้อยาและบัญชียาร่วมระดับจังหวัด</t>
  </si>
  <si>
    <t>12 ครั้ง/ปี</t>
  </si>
  <si>
    <t>รายงานและใบสั่งซื้อยา</t>
  </si>
  <si>
    <t>ต.ค.63 - ก.ย.64</t>
  </si>
  <si>
    <t>นันธิดา, ปราณี</t>
  </si>
  <si>
    <t>3.2 จัดซื้อวัสดุเภสัชกรรมตามแผนจัดซื้อ</t>
  </si>
  <si>
    <t>4 ครั้ง/ปี</t>
  </si>
  <si>
    <t>รายงานและใบสั่งซื้อวัสดุเภสัชกรรม</t>
  </si>
  <si>
    <t>ธ.ค.63, มี.ค.64, มิ.ย.64, ก.ย.64</t>
  </si>
  <si>
    <t>3.3 จัดทำเอกสารจัดซื้อจัดจ้าง</t>
  </si>
  <si>
    <t>ยาและเวชภัณฑ์ทุกรายการ/ทุกครั้งที่มีการจัดซื้อ</t>
  </si>
  <si>
    <t>เอกสารจัดซื้อ</t>
  </si>
  <si>
    <t>ปราณี</t>
  </si>
  <si>
    <t>4.การตรวจรับ</t>
  </si>
  <si>
    <t>4.1 ตรวจรับยาและเวชภัณฑ์จากบริษัทขนส่ง</t>
  </si>
  <si>
    <t>ยาและเวชภัณฑ์ทุกรายการ/ทุกครั้งที่มีการส่งของ</t>
  </si>
  <si>
    <t>ยาจากบริษัทขนส่ง</t>
  </si>
  <si>
    <t>เจ้าหน้าที่กลุ่มงานเภสัชกรรมฯ</t>
  </si>
  <si>
    <t>4.2 ตรวจรับยาและเวชภัณฑ์โดยคณะกรรมการตรวจรับที่ได้รับการแต่งตั้ง</t>
  </si>
  <si>
    <t>ยาที่ผ่านการตรวจรับ</t>
  </si>
  <si>
    <t>คณะกรรมการตรวจรับ ที่ได้รับการแต่งตั้ง</t>
  </si>
  <si>
    <t>5.การควบคุมเก็บรักษา</t>
  </si>
  <si>
    <t>5.1 สำรวจจำนวนยาคงคลังเทียบกับบัญชีควบคุมพัสดุ</t>
  </si>
  <si>
    <t xml:space="preserve">12 ครั้ง/ปี </t>
  </si>
  <si>
    <t>รายงานการตรวจสอบยาประจำเดือน</t>
  </si>
  <si>
    <t>นารีรัตน์, พัทธ์ธีรา, นันธิดา</t>
  </si>
  <si>
    <t>5.2 ตรวจสอบวันหมดอายุยาในคลัง</t>
  </si>
  <si>
    <t xml:space="preserve">2 ครั้ง/ปี </t>
  </si>
  <si>
    <t>รายงานการตรวจสอบอายุยา</t>
  </si>
  <si>
    <t>ต.ค.63, เม.ย.64</t>
  </si>
  <si>
    <t>นารีรัตน์</t>
  </si>
  <si>
    <t>5.3 ประเมินอัตราการสำรองยาในคลังยาโรงพยาบาล</t>
  </si>
  <si>
    <t>รายงานอัตราการสำรองยา</t>
  </si>
  <si>
    <t>6.การเบิกจ่าย</t>
  </si>
  <si>
    <t>6.1 เบิกจ่ายยาให้หน่วยงานต่างๆภายในรพ.และรพ.สต.</t>
  </si>
  <si>
    <t>หน่วยงานต่างๆภายในรพ.และรพ.สต.</t>
  </si>
  <si>
    <t>รพ. และ รพ.สต. 13 แห่ง</t>
  </si>
  <si>
    <t>เอกสารเบิกจ่ายยา</t>
  </si>
  <si>
    <t>พัทธ์ธีรา, นารีรัตน์, ขวัญเดือน</t>
  </si>
  <si>
    <t>7.การสำรองยาตามหน่วยงาน</t>
  </si>
  <si>
    <t>7.1 ตรวจสอบเวชภัณฑ์ยาพร้อมทั้งประเมินความถูกต้องของการดูแลเก็บรักษา ณ หน่วยงานที่สำรองยา</t>
  </si>
  <si>
    <t>รายงานการตรวจสอบยา ณ หน่วยงานที่สำรองยา</t>
  </si>
  <si>
    <t>พ.ย.63, ก.พ.64, พ.ค.64, ส.ค.64</t>
  </si>
  <si>
    <t>นันธิดา, พัทธ์ธีรา</t>
  </si>
  <si>
    <t>7.2 ประเมินอัตราการสำรองยาของสถานบริการเครือข่าย 13 แห่ง</t>
  </si>
  <si>
    <t>8.การรายงาน/สารสนเทศ</t>
  </si>
  <si>
    <t>8.1 รายงานมูลค่าการจัดซื้อและการบริโภคยาและเวชภัณฑ์ ให้งานการเงิน</t>
  </si>
  <si>
    <t>รานงานเกณฑ์คงค้าง</t>
  </si>
  <si>
    <t>8.2 รายงานมูลค่าจัดซื้อเบี่ยงเบนจากแผน ทุกสิ้นไตรมาส</t>
  </si>
  <si>
    <t>รายงานสรุปการจัดซื้อ แบบ onepage</t>
  </si>
  <si>
    <t>8.3 รายงานผลการบริหารจัดการยาและเวชภัณฑ์ ให้กระทรวงสาธารณสุข ผ่านทางเว็บไซค์ DMSIC</t>
  </si>
  <si>
    <t>4 ครั้ง/ปี (ภายในวันที่ 10 ของเดือนถัดไป)</t>
  </si>
  <si>
    <t>รายงานข้อมูลบริหารเวชภัณฑ์รายไตรมาส</t>
  </si>
  <si>
    <t>8.4 รายงานการประเมินผลและปรับปรุงการควบคุมภายใน</t>
  </si>
  <si>
    <t>2 ครั้ง/ปี</t>
  </si>
  <si>
    <t>แบบฟอร์มควบคุมภายใน ปย.2</t>
  </si>
  <si>
    <t>มี.ค.64, ก.ย.64</t>
  </si>
  <si>
    <t>8.5 รายงานการตรวจสอบพัสดุประจำปี</t>
  </si>
  <si>
    <t>รายงานการตรวจสอบพัสดุประจำปี</t>
  </si>
  <si>
    <t>คณะกรรมการ ที่ได้รับการแต่งตั้ง</t>
  </si>
  <si>
    <t>งานบริหารจัดการวัคซีน</t>
  </si>
  <si>
    <t>อบรมหลักสูตรเชิงปฏิบัติการสำหรับเภสัชกรผู้ปฏิบัติงานสร้างเสริมภูมิคุ้มกันโรค</t>
  </si>
  <si>
    <t>เภสัชกรผู้ปฏิบัติงานสร้างเสริมภูมิคุ้มกันโรคจำนวน 1 คน</t>
  </si>
  <si>
    <t>สำนักงานป้องกันควบคุมโรคที่ 1 จังหวัดเชียงใหม่</t>
  </si>
  <si>
    <t>เภสัชกรที่มีองค์ความรู้ด้านวัคซีนที่ใช้ในงานสร้างเสริมภูมิคุ้มกันโรค</t>
  </si>
  <si>
    <t>เงินบำรุง</t>
  </si>
  <si>
    <t>ประเมินการดำเนินงานสร้างเสริมภูมิคุ้มกันโรคของคลังวัคซีน (การบริหารจัดการวัคซีนและระบบลูกโซ่ความเย็น)</t>
  </si>
  <si>
    <t>แบบประเมินมาตรฐานการดำเนินงานสร้างเสริมภูมิคุ้มกันโรคในระดับคลังอำเภอ</t>
  </si>
  <si>
    <t>ต.ค.63, มิ.ย.64</t>
  </si>
  <si>
    <t>ประเมินการดำเนินงานสร้างเสริมภูมิคุ้มกันโรคของหน่วยบริการ (การบริหารจัดการวัคซีนและระบบลูกโซ่ความเย็น)</t>
  </si>
  <si>
    <t>แบบประเมินมาตรฐานการดำเนินงานสร้างเสริมภูมิคุ้มกันโรคในระดับหน่วยบริการ</t>
  </si>
  <si>
    <t>เบิกจ่ายวัคซีนให้หน่วยงานภายใน รพ.และรพ.สต.</t>
  </si>
  <si>
    <t>ใบเบิกวัคซีน (ว.3/1) และ ใบอนุมัติจ่ายวัคซีน</t>
  </si>
  <si>
    <t>นันธิดา,  พัทธ์ธีรา</t>
  </si>
  <si>
    <t>งานเภสัชกรรมบริการและเภสัชกรรมคลินิก</t>
  </si>
  <si>
    <t>สำรวจความพึงพอใจผู้รับบริการ</t>
  </si>
  <si>
    <t>กพ.64, สค.64</t>
  </si>
  <si>
    <t>จิรพร</t>
  </si>
  <si>
    <t>สุ่มDispensing Errorเชิงรุกผู้รับบริการจำนวน50คน</t>
  </si>
  <si>
    <t>1 ครั้ง/เดือน</t>
  </si>
  <si>
    <t>ต.ค.63-ก.ย..64</t>
  </si>
  <si>
    <t>นันธิดา จิรพร</t>
  </si>
  <si>
    <t>ตรวจสอบวันหมดอายุยา</t>
  </si>
  <si>
    <t>ธค.63, มีค.64, มิย.64, กย.64</t>
  </si>
  <si>
    <t>กานดา</t>
  </si>
  <si>
    <t>พัฒนาเครือข่ายเฝ้าระวังอาการไม่พึงประสงค์จากยา</t>
  </si>
  <si>
    <t>รพ. และ รพ.สต.13 แห่ง</t>
  </si>
  <si>
    <t>เพียงหทัย</t>
  </si>
  <si>
    <t>รวบรวมข้อมูลผู้ป่วยที่ใช้ ยา HADย้อนหลังเพื่อติดตามปัญหา</t>
  </si>
  <si>
    <t>ต.ค.63</t>
  </si>
  <si>
    <t>ประเมินผลงานบริการและคลินิก</t>
  </si>
  <si>
    <t>มี.ค.64,กย.64</t>
  </si>
  <si>
    <t>เภสัชกรเข้าอบรมหลักสูตรระยะสั้นการบริบาลทางเภสัชกรรมเฉพาะทาง สาขาจิตเวช</t>
  </si>
  <si>
    <t>1 คน</t>
  </si>
  <si>
    <t>พ.ย..63-เม.ย.64</t>
  </si>
  <si>
    <t>จัดตั้งคลินิกให้คำปรึกษาด้านยาจิตเวช</t>
  </si>
  <si>
    <t>พ.ค.2564</t>
  </si>
  <si>
    <t>ประเมินความรู้และความพึงพอใจผู้รับบริการในคลินิกพิเศษ</t>
  </si>
  <si>
    <t>1 ครั้ง/ ปี</t>
  </si>
  <si>
    <t>เพียงหทัย กานดา</t>
  </si>
  <si>
    <t>รวมทั้งสิ้น</t>
  </si>
  <si>
    <t>คปสอ. แม่ทะ     จังหวัดลำปาง</t>
  </si>
  <si>
    <t>สนับสนุนยุทธศาสตร์ที่ 1  การส่งเสริมสุขภาพป้องกันโรค และการคุ้มครองผู้บริโภคด้านสุขภาพ</t>
  </si>
  <si>
    <t>งานคุ้มครองผู้บริโภคด้านผลิตภัณฑ์และบริการสุขภาพ</t>
  </si>
  <si>
    <t>1. ร้อยละของผลิตภัณฑ์สุขภาพกลุ่มเสี่ยงที่ได้รับการตรวจสอบมีความปลอดภัยตามเกณฑ์ที่กำหนด (ค่าเป้าหมายไม่น้อยกว่าร้อยละ 90)</t>
  </si>
  <si>
    <t>ผักผลไม้สดมีความปลอดภัยจากสารเคมีกำจัดศัตรูพืช</t>
  </si>
  <si>
    <t>ผลิตภัณฑ์เสริมอาหารกลุ่มเป้าหมายมีความปลอดภัยจากสารที่มีฤทธิ์ในการลดน้ำหนักหรือเสริมสร้างสมรรถภาพทางเพศ</t>
  </si>
  <si>
    <t>เครื่องสำอางที่จดแจ้งในประเภทบำรุงผิวที่มีวัตถุประสงค์เพื่อให้ผิวขาว กระจ่างใส และปัญหาสิวฝ้า กระจุดด่างดำและฉลากกล่าวอ้างสรรพคุณเกินจริงปลอดภัยจากสารห้ามใช้</t>
  </si>
  <si>
    <t>ผลิตภัณฑ์สมุนไพรที่มีทะเบียนตำรับยาชนิดรับประทานที่พบการใช้ในผู้ป่วยโรคเรื้อรัง ไม่มีการปลอมปนสารเสตียรอยด์</t>
  </si>
  <si>
    <t>2. ร้อยละของสถานประกอบการ ที่ได้รับการตรวจสอบได้มาตรฐานตามเกณฑ์ที่กำหนด (ค่าเป้าหมายร้อยละ 100)</t>
  </si>
  <si>
    <t>3. ระดับความสำเร็จในการพัฒนาระบบ safety alert ของอำเภอ  (ค่าเป้าหมายระดับ5)</t>
  </si>
  <si>
    <t>4. ร้อยละของการตอบสนองข้อร้องเรียนที่เกี่ยวข้องกับผลิตภัณฑ์และบริการสุขภาพภายในเวลาที่กำหนด (ค่าเป้าหมายร้อยละ 100)</t>
  </si>
  <si>
    <t>การดำเนินงานคุ้มครองผู้บริโภคด้านผลิตภัณฑ์และบริการสุขภาพ อันประกอบด้วยการดำเนินงานตรวจสอบเฝ้าระวังสถานประกอบการด้านสุขภาพที่มีใบอนุญาตว่ามีการดำเนินการตาม</t>
  </si>
  <si>
    <t>กฎหมายหรือตามมาตรฐานที่กำหนดหรือไม่ ส่วนสถานประกอบการที่ไม่มีใบอนุญาต จะมีการตรวจสอบการจำหน่ายผลิตภัณฑ์สุขภาพ โดยดูความถูกต้องของการจำหน่ายและฉลากผลิตภัณฑ์ที่จำหน่าย</t>
  </si>
  <si>
    <t xml:space="preserve">การตรวจสอบและเฝ้าระวังคุณภาพผลิตภัณฑ์สุขภาพ ทั้งการส่งตรวจวิเคราะห์ทางห้องปฏิบัติการ และการตรวจด้วยชุดทดสอบเบื้องต้น รวมไปถึงการดำเนินงานโดยเน้นการพัฒนาพฤติกรรมผู้บริโภค </t>
  </si>
  <si>
    <t>การให้ข้อมูลข่าวสารเผยแพร่ประชาสัมพันธ์ รณรงค์ให้ความรู้และสร้างกระแสความตื่นตัวในงานคุ้มครองผู้บริโภคด้านสาธารณสุขแก่ผู้บริโภคเพื่อพัฒนาศักยภาพผู้บริโภคให้มีความรู้และสามารถ</t>
  </si>
  <si>
    <t xml:space="preserve">ในการตัดสินใจเลือกซื้อ เลือกใช้ผลิตภัณฑ์ที่มีคุณภาพ สมประโยชน์ มีความปลอดภัยและมีคุณภาพตามมาตรฐานที่กำหนดกระตุ้นให้ผู้บริโภคตระหนักถึงสิทธิของตนเอง สามารถพิทักษ์ผลประโยชน์ของตนเอง   </t>
  </si>
  <si>
    <t xml:space="preserve"> และสนับสนุนการรวมกลุ่มดูแลพิทักษ์  ปกป้องสิทธิและความปลอดภัยของชุมชน ให้สอดคล้องทันกับการเปลี่ยนแปลงของสังคมจึงมีความจำเป็นที่จะต้องมีแผนปฏิบัติการดำเนินการอย่างต่อเนื่อง</t>
  </si>
  <si>
    <t>นุชนภางค์</t>
  </si>
  <si>
    <t>1 .การควบคุมกำกับผลิตภัณฑ์ และบริการสุขภาพก่อนออกสู่ตลาด</t>
  </si>
  <si>
    <t>ทำเนียบผู้ประกอบการ</t>
  </si>
  <si>
    <t xml:space="preserve"> -  ให้คำแนะนำผู้ประกอบการที่ยังไม่ได้ขออนุญาตให้เข้าสู่การขออนุญาตตามที่กฎหมายกำหนด</t>
  </si>
  <si>
    <t>ตามที่ร้องขอ</t>
  </si>
  <si>
    <t>ทุกตำบล</t>
  </si>
  <si>
    <t>ต.ค.63-ก.ค..64</t>
  </si>
  <si>
    <t>2 .การควบคุมกำกับผลิตภัณฑ์ และบริการสุขภาพหลังออกสู่ท้องตลาด</t>
  </si>
  <si>
    <t>ผลการเฝ้าระวัง</t>
  </si>
  <si>
    <t>2.1 ตรวจเฝ้าระวังสถานประกอบการเพื่อสุขภาพ</t>
  </si>
  <si>
    <t>สถานที่จำหน่ายยาที่มีใบอนุญาต</t>
  </si>
  <si>
    <t>4 แห่ง</t>
  </si>
  <si>
    <t xml:space="preserve"> ต.นาครัว</t>
  </si>
  <si>
    <t>สถานที่ผลิตอาหารประเภทน้ำ-น้ำแข็งบริโภคฯ</t>
  </si>
  <si>
    <t>20 แห่ง</t>
  </si>
  <si>
    <t xml:space="preserve">สถานที่จำหน่ายเครื่องสำอางกลุ่มผลิตภัณฑ์สิวฝ้า หน้าขาว </t>
  </si>
  <si>
    <t>50 แห่ง</t>
  </si>
  <si>
    <t>ม.ค.63-ก.ค..64</t>
  </si>
  <si>
    <t>สถานพยาบาลเอกชนประเภทไม่รับผู้ป่วยไว้ค่งคืน</t>
  </si>
  <si>
    <t>15 แห่ง</t>
  </si>
  <si>
    <t>ดอนไฟ 2 นาครัว 3 น้ำโจ้ 4 บ้านกิ่ว 2 บ้านบอม1 แม่ทะ1 วังเงืน1 สันดอนแก้ว1</t>
  </si>
  <si>
    <t>ต.ค.63-พ.ค.64</t>
  </si>
  <si>
    <t>สถานประกอบการเพื่อสุขภาพ ประเภทกิจการนวดเพื่อสุขภาพ</t>
  </si>
  <si>
    <t>1 แห่ง</t>
  </si>
  <si>
    <t>ต.นาครัว</t>
  </si>
  <si>
    <t>ม.ค.64-ก.ค..64</t>
  </si>
  <si>
    <t>2.2 เฝ้าระวังการโฆษณาทางสื่อวิทยุกระจายเสียง</t>
  </si>
  <si>
    <t>1 สถานี</t>
  </si>
  <si>
    <t>ต.แม่ทะ</t>
  </si>
  <si>
    <t>ต.ค.63-ส.ค.64</t>
  </si>
  <si>
    <t>2.3 เก็บตัวอย่างและตรวจสอบตามมาตรฐานผลิตภัณฑ์สุขภาพ</t>
  </si>
  <si>
    <t>2.3.1 ยา</t>
  </si>
  <si>
    <t>   : ยาแผนโบราณ(ตรวจหาสเตียรอยด์ด้วย test kit)</t>
  </si>
  <si>
    <t>5 ตัวอย่าง</t>
  </si>
  <si>
    <t>ตามความเสี่ยง</t>
  </si>
  <si>
    <t>2.3.2  อาหาร</t>
  </si>
  <si>
    <t xml:space="preserve">     : ผัก ผลไม้</t>
  </si>
  <si>
    <t>20 ตัวอย่าง</t>
  </si>
  <si>
    <t>ต.แม่ทะ/ต.บ้านกิ่ว</t>
  </si>
  <si>
    <t>ม.ค.-ก.ค.64</t>
  </si>
  <si>
    <t xml:space="preserve">     : น้ำบริโภค</t>
  </si>
  <si>
    <t xml:space="preserve">     : น้ำแข็ง</t>
  </si>
  <si>
    <t>2 ตัวอย่าง</t>
  </si>
  <si>
    <t>ต.สันดอนแก้ว</t>
  </si>
  <si>
    <t>ม.ค.-มี.ค.64</t>
  </si>
  <si>
    <t xml:space="preserve">     : น้ำปลา</t>
  </si>
  <si>
    <t>1 ตัวอย่าง</t>
  </si>
  <si>
    <t>ต.น้ำโจ้</t>
  </si>
  <si>
    <t>ธ.ค. และ เม.ย.</t>
  </si>
  <si>
    <t xml:space="preserve">     : ผลิตภัณฑ์นมโค(นมโรงเรียน)</t>
  </si>
  <si>
    <t>1 ตัวอย่าง/รอบ</t>
  </si>
  <si>
    <t>ธ.ค. และ ก.ค.</t>
  </si>
  <si>
    <t xml:space="preserve">     : ผลิตภัณฑ์เสริมอาหาร</t>
  </si>
  <si>
    <t xml:space="preserve"> 2 ตัวอย่าง</t>
  </si>
  <si>
    <t>ต.แม่ทะ/ต.น้ำโจ้</t>
  </si>
  <si>
    <t xml:space="preserve">2.3.3 เครื่องสำอางกลุ่มผลิตภัณฑ์สิวฝ้า หน้าขาว </t>
  </si>
  <si>
    <t>50 ตัวอย่าง</t>
  </si>
  <si>
    <t>ม.ค. - ก.ค.64</t>
  </si>
  <si>
    <t>2.3.4 ตรวจสอบเฝ้าระวังการจัดฟันแฟชั่นทางสื่อโซเชียลมีเดีย</t>
  </si>
  <si>
    <t>FB/IG</t>
  </si>
  <si>
    <t>3. ระบบแจ้งเตือนภัย</t>
  </si>
  <si>
    <t>คณะทำงานSafety Alert</t>
  </si>
  <si>
    <t xml:space="preserve">3.1 แต่งตั้งคณะทํางาน เพื่อพัฒนาระบบ Safety Alert </t>
  </si>
  <si>
    <t>15 คน</t>
  </si>
  <si>
    <t>คปสอ.</t>
  </si>
  <si>
    <t>3.2 กําหนดแนวทางปฏิบัติ และหลักเกณฑ์ ในการจัดการภัย หรือความเสี่ยง</t>
  </si>
  <si>
    <t xml:space="preserve">     การแจ้งเตือนภัยผ่านเครือข่ายที่เกี่ยวข้อง เช่น   เครือข่ายเจ้าหน้าที่ อย.น้อย เครือข่ายคบส.ภาคประชาชน หน่วยงานภาครัฐที่เกี่ยวข้อง อปท. </t>
  </si>
  <si>
    <t>ม.ค.-ก.ย.64</t>
  </si>
  <si>
    <t xml:space="preserve">    การแจ้งเตือนภัยไปยังประชาชนโดยผ่าน Social Network เช่น เว็ปไซด์สำนักงานสาธารณสุข</t>
  </si>
  <si>
    <t xml:space="preserve">    ประสานการดำเนินการทางกฎหมายไปยังหน่วยงานที่เกี่ยวข้อง</t>
  </si>
  <si>
    <t>3.3 จัดทําแผนปฏิบัติการและดําเนินการจัดการความเสี่ยงและการแจ้งเตือนภัย</t>
  </si>
  <si>
    <t>คณะทำงาน</t>
  </si>
  <si>
    <t>3.4 ตั้งทีมเคลื่อนที่เร็วในการตอบโต้ภัยด้านผลิตภัณฑ์สุขภาพ (Rapid Response Team)</t>
  </si>
  <si>
    <t xml:space="preserve">3.5 สรุปผลการดําเนินงานระบบ Safety Alert </t>
  </si>
  <si>
    <t>4. การรับเรื่องร้องเรียน</t>
  </si>
  <si>
    <t>เรื่องร้องเรียนที่ได้แก้ไข</t>
  </si>
  <si>
    <t>4.1 ประชาสัมพันธ์ช่องทางร้องเรียนให้ประชาชนทราบ เช่น เสียงตามสาย Social Network เช่น line group Face Book ฯลฯ</t>
  </si>
  <si>
    <t>ธ.ค.63-ก.ย.64</t>
  </si>
  <si>
    <t>4.2 จัดทำ SOP เรื่องร้องเรียนของอำเภอและดำเนินการตาม SOP</t>
  </si>
  <si>
    <t>ผลิตภัณฑ์/บริการสุขภาพ</t>
  </si>
  <si>
    <t>4.3 ตรวจสอบสถานที่และผลิตภัณฑ์สุขภาพรวมทั้งส่งตรวจวิเคราะห์ทางห้องปฏิบัติการ</t>
  </si>
  <si>
    <t>ทุกราย</t>
  </si>
  <si>
    <t>ตามที่มีการร้องเรียน</t>
  </si>
  <si>
    <t>ม.ค. -ส.ค. 64</t>
  </si>
  <si>
    <t>4.4 ดำเนินคดีตามกฏหมาย กรณีพบการกระทำผิดกฎหมาย</t>
  </si>
  <si>
    <t>ผู้ประกอบการที่ฝ่าฝืน</t>
  </si>
  <si>
    <t>5.การพัฒนาศักยภาพและคุ้มครองสิทธิผู้บริโภค</t>
  </si>
  <si>
    <t>กิจกรรมของเครือข่าย</t>
  </si>
  <si>
    <t>5.1โครงการเด็กไทยบริโภคปลอดภัย ห่างไกลโรคNCDs (อย.น้อย) บูรณาการร่วมกับโรงเรียนในโครงการลดหวานลดเค็มอาหารปลอดภัย</t>
  </si>
  <si>
    <t>5.2 การอบรมเชิงปฏิบัติการพัฒนาศักยภาพเครือข่าย อาสาสมัครคุ้มครองผู้บริโภค</t>
  </si>
  <si>
    <t>รพ.สต.ละ 2 คน</t>
  </si>
  <si>
    <t>6. โครงการส่งเสริมและพัฒนาความปลอดภัยด้านอาหาร (บูรณาการงานลดหวาน ลดเค็ม อาหารปลอดภัย )</t>
  </si>
  <si>
    <t>หน่วยงานผ่านเกณฑ์มาตรฐานอาหารปลอดภัยระดับดีมาก</t>
  </si>
  <si>
    <t>7. การพัฒนาระบบการคุ้มครองผู้บริโภคด้านผลิตภัณฑ์และบริการสุขภาพ</t>
  </si>
  <si>
    <t>ข้อมูลรายงาน</t>
  </si>
  <si>
    <t>7.1 ทบทวนคณะกรรมการคุ้มครองผู้บริโภคระดับอำเภอและประชุมคณะกรรมการ(*บูรณาการกับงานเภสัชปฐมภูมิ/RDU/Safety Alert)</t>
  </si>
  <si>
    <t>7.2 จัดระบบการจัดเก็บข้อมูล และรายงาน</t>
  </si>
  <si>
    <t>ทุก 3 เดือน</t>
  </si>
  <si>
    <t>รพช./รพ.สต.</t>
  </si>
  <si>
    <t>ธค., มีค., มิย., กย 64</t>
  </si>
  <si>
    <t>7.3 สำรวจข้อมูลพื้นฐานสถานประกอบการที่เกี่ยวข้องกับผลิตภัณฑ์และบริการสุขภาพในพื้นที่ทั้งสถานประกอบการที่มีใบอนุญาตและไม่มีใบอนุญาตส่งให้จังหวัด</t>
  </si>
  <si>
    <t xml:space="preserve"> 500 แห่ง</t>
  </si>
  <si>
    <t>7.4 วิเคราะห์ข้อมูลสถานการณ์ปัญหาและความเสี่ยงในการบริโภคผลิตภัณฑ์สุขภาพที่ไม่ถูกต้อง เหมาะสมในพื้นที่(*บูรณาการกับงานRDU Community/Safety Alert)</t>
  </si>
  <si>
    <t>7.5 ให้คำแนะนำ การพัฒนาและประสานหน่วยงานที่เกี่ยวข้องเข้าช่วยเหลือส่วนขาดของผู้ประกอบการโอท็อปและวิสาหกิจชุมชน</t>
  </si>
  <si>
    <t xml:space="preserve">กลุ่ม otop/วิสาหกิจชุมชนเป้าหมาย </t>
  </si>
  <si>
    <t>แผนปฎิบัติการสาธารณสุขภายใต้ประเด็นยุทธศาสตร์สาธารณสุข จังหวัดลำปาง ปีงบประมาณ พ.ศ. 2564</t>
  </si>
  <si>
    <t>ยุทธศาสตร์ที่ 2 พัฒนาระบบบริการสุขภาพทุกระดับ</t>
  </si>
  <si>
    <t>ประเด็น / งาน : การพัฒนาระบบบริการสุขภาพ เพื่อให้มีการใช้ยาอย่างสมเหตุผล (Service  Plan : Rational  Drug  Use ; RDU)</t>
  </si>
  <si>
    <t>1.ระดับการพัฒนาสู่การเป็นโรงพยาบาลส่งเสริมการใช้ยาอย่างสมเหตุผล ผ่านเกณฑ์RDU ขั้นที่ 3</t>
  </si>
  <si>
    <t xml:space="preserve">1.1 อัตราการสั่งใช้ยาในบัญชียาหลักแห่งชาติผ่านเกณฑ์ที่กำหนดการดำเนินงานของ PTC ผ่านเกณฑ์ระดับ 3 </t>
  </si>
  <si>
    <t>1.2 รายการยาที่ควรพิจารณาตัดออก 8 รายการ ซึ่งยังคงมีอยู่ในบัญชีรายการยาของโรงพยาบาลไม่เกิน 1 รายการ</t>
  </si>
  <si>
    <t>1.3 จัดทำฉลากยามาตรฐาน ผ่านเกณฑ์ระดับ 3</t>
  </si>
  <si>
    <t>1.4 การส่งเสริมจริยธรรมในการจัดซื้อจัดหายาและการส่งเสริมการขายยา ผ่านระดับ 3</t>
  </si>
  <si>
    <t>1.5 อัตราการใช้ยาปฏิชีวนะในกลุ่มโรคติดเชื้อทางเดินหายใจส่วนบน ≤ 20 % โรคอุจจาระร่วงเฉียบพลัน  ≤ 20 % แผลสดอุบัติเหตุ ≤ 40 %และสตรีคลอดปกติครบกำหนดคลอดทางช่องคลอด  ≤ 10 %</t>
  </si>
  <si>
    <t>1.6 ผู้ป่วยเบาหวานที่ใช้ยา metformin โดยไม่มีข้อห้ามใช้ ไม่น้อยกว่าร้อยละ 80</t>
  </si>
  <si>
    <t>1.7 ผู้ป่วยนอกโรคหืดเรื้อรังได้รับยา inhaled corticosteroid ไม่น้อยกว่าร้อยละ 80</t>
  </si>
  <si>
    <t xml:space="preserve">1.8 การใช้ยา NSAIDsผู้ป่วยโรคไตเรื้อรังระดับ 3 ขึ้นไป ไม่เกินร้อยละ10 </t>
  </si>
  <si>
    <t>1.9 การไม่ใช้ยาที่ห้ามใช้ในสตรีตั้งครรภ์ ได้แก่ warfarin*, statins, ergots (* ยกเว้นกรณีใส่ mechanical heart valve)</t>
  </si>
  <si>
    <t>1.10 จำนวน รพ.สต.ไม่น้อยกว่าร้อยละ 80 ของ รพ.สต.ทั้งหมดในเครือข่ายมีอัตราการใช้ยาปฏิชีวนะในกลุ่มโรคติดเชื้อทางเดินหายใจส่วนบนและโรคอุจจาระร่วงเฉียบพลันผ่านเกณฑ์เป้าหมายทั้ง 2 โรค</t>
  </si>
  <si>
    <t xml:space="preserve">2.ระดับความสำเร็จในการส่งเสริมการใช้ยาอย่างสมเหตุผลในชุมชน ผ่านเกณฑ์ระดับ 3 </t>
  </si>
  <si>
    <t>ปีงบประมาณ 2563 ทั้ง รพ.สต.และโรงพยาบาลผ่านเกณฑ์การใช้ยาปฏิชีวนะใน 4 กลุ่มโรคตามเป้าหมายจากการดำเนินกิจกรรมและประเมินผลจากข้อมูลHDC   ส่วนตัวชี้วัดระดับโรงพยาบาลที่สำคัญ</t>
  </si>
  <si>
    <t xml:space="preserve">ที่ผ่านตามเกณฑ์RDUขั้นที่3  แต่ยังต้องมีการกำกับติดตามและกรองข้อมูล ได้แก่ การใช้ยา inhaled corticosteroid ในผู้ป่วยโรคหืดเรื้อรัง และการใช้ยาปฏิชีวนะในแผลสดอุบัติเหตุ ส่วนกระบวนการส่งเสริม  </t>
  </si>
  <si>
    <t>การใช้ยาอย่างสมเหตุผลในหน่วยบริการสุขภาพเอกชน (Private Sector)  เช่น ร้านยา คลินิก ยังไม่ได้ดำเนินการอย่างเป็นระบบ และยังขาดระบบการเฝ้าระวังความปลอดภัยด้านยาที่เชื่อมโยงระหว่าง</t>
  </si>
  <si>
    <t xml:space="preserve">โรงพยาบาล/รพ.สต หน่วยบริการสุขภาพภาคเอกชน และชุมชนรวมถึงการสร้างความเข้มแข็งของชุมชนในการใช้ยาอย่างสมเหตุผล ยังขาดการมีส่วนร่วมจากภาคส่วนต่างๆ (RDU Participation) </t>
  </si>
  <si>
    <t>ก. โรงพยาบาลส่งเสริมการใช้ยาอย่างสมเหตุผล (RDU Hospital)</t>
  </si>
  <si>
    <t>1.การสร้างความเข้มแข็งของคณะกรรมการเภสัชกรรมและการบำบัด</t>
  </si>
  <si>
    <t>รายงาน/มติของ PTC</t>
  </si>
  <si>
    <t>1.1 ทบทวนคำสั่งคณะกรรมการPTC อำเภอ</t>
  </si>
  <si>
    <t>รพช.</t>
  </si>
  <si>
    <t>พย.63</t>
  </si>
  <si>
    <t>สายรุ้ง</t>
  </si>
  <si>
    <t>1.2 จัดประชุมคณะกรรมการ PTC อำเภอ ทุก 3 เดือน โดยมีเวทีให้ผู้บริหารมอบนโยบายในการขับเคลื่อน RDU ให้ผ่านเกณฑ์ขั้นที่ 3</t>
  </si>
  <si>
    <t>ธ.ค./ก.พ./พ.ค./ส.ค.</t>
  </si>
  <si>
    <t>1.3 กำหนดทีมงานผู้รับผิดชอบ RDU สหวิชาชีพและมีคำสั่งแต่งตั้งชัดเจน</t>
  </si>
  <si>
    <t>10 คน</t>
  </si>
  <si>
    <t>1.4 รายงานผลการดำเนินงานและปัญหาในแต่ละพื้นที่ทุกเดือนผ่านช่องทาง Line RDU lampang province โดย RDU doctor</t>
  </si>
  <si>
    <t>ต.ค.63-ก.ย.64</t>
  </si>
  <si>
    <t>สุภาภรณ์</t>
  </si>
  <si>
    <t>1.6 คืนข้อมูลให้รพ.ผ่านการประชุม กกบ./คปสอ.</t>
  </si>
  <si>
    <t>2.การจัดทำฉลากยา, ฉลากยาเสริม และข้อมูลยาสู่ประชาชน</t>
  </si>
  <si>
    <t xml:space="preserve">2.1 ทบทวนกรอบบัญชีรายการยาและเวชภัณฑ์ รวมทั้งสมุนไพรสถานบริการสาธารณสุขในแต่ละระดับ รวมทั้งระบบส่งต่อผู้ป่วย </t>
  </si>
  <si>
    <t>กรอบบัญชี</t>
  </si>
  <si>
    <t>2.2 จัดระบบการตรวจรักษาให้สั่งยาผ่านระบบคอมพิวเตอร์ โดยเชื่อมกับการพิมพ์ฉลากยาในรูปแบบฉลากยา  RDU แบบเดียวกันทั้งจังหวัด ทั้งใน รพ.และ รพ.สต. ตรวจสอบและคงระบบให้มีการใช้รูปแบบฉลากยา RDU ตลอด</t>
  </si>
  <si>
    <t>การสั่งยาแบบ Real  Time และเชื่อมกับการพิมพ์ฉลากยา</t>
  </si>
  <si>
    <t>ขวัญเดือน</t>
  </si>
  <si>
    <t>2.3 จัดพิมพ์ฉลากยามาตรฐาน   ฉลากเสริม ฉลากช่วย ตามรูปแบบฉลาก RDU รูปแบบเดียวกันทั้งจังหวัด (จัดทำรายละเอียดยา 13 กลุ่ม ให้ รพช./รพ.สต.)</t>
  </si>
  <si>
    <t>ฉลากยามาตรฐาน RDU และฉลากเสริมในยา 13 กลุ่มโรค</t>
  </si>
  <si>
    <t xml:space="preserve">2.4 เพิ่มข้อมูลยาเสริมในรูปแบบ QR code ในฉลากยา </t>
  </si>
  <si>
    <t>QR Codeในฉลากยา</t>
  </si>
  <si>
    <t>3.การจัดทำหรือจัดหาเครื่องมือจำเป็นที่ช่วยให้เกิดการสั่งใช้ยาอย่างสมเหตุผล</t>
  </si>
  <si>
    <t xml:space="preserve">3.1 จัดระบบการสื่อสารทางไลน์กลุ่มให้สามารถส่งข่าวสาร ติดต่อสื่อสารกับผู้ที่เกี่ยวข้องและเครือข่าย ทั้งภายในรพ. ระดับอำเภอและตำบล  </t>
  </si>
  <si>
    <t>ไลน์กลุ่ม</t>
  </si>
  <si>
    <t xml:space="preserve">3.2 ทบทวนแนวทางการดำเนินงาน มาตรฐานการรักษา และแนวทางดูแลความปลอดภัยในการใช้ยาของผู้ป่วยในกลุ่มโรคที่เกี่ยวข้องกับการดำเนินงานการใช้ยาอย่างสมเหตุผลในโรค/กลุ่มผู้ป่วยต่อไปนี้  </t>
  </si>
  <si>
    <t>แนวทางที่ผ่านการทบทวนแล้ว</t>
  </si>
  <si>
    <t xml:space="preserve"> : แนวทางการใช้ยาปฏิชีวนะใน 4 กลุ่มโรค </t>
  </si>
  <si>
    <t xml:space="preserve"> : แนวทางการใช้ยาอย่างสมเหตุผลในผู้ป่วยกลุ่มโรค NCD                                  </t>
  </si>
  <si>
    <t xml:space="preserve"> : แนวทางการเฝ้าระวังการใช้ยาในสตรีตั้งครรภ์ หญิงให้นมบุตร</t>
  </si>
  <si>
    <t xml:space="preserve"> : แนวทางการเฝ้าระวังการใช้ยาในผู้ป่วยไตเรื้อรังระดับ 3                                    </t>
  </si>
  <si>
    <t xml:space="preserve"> : แนวทางการเฝ้าระวังการใช้ยาในผู้ป่วยสูงอายุที่ใช้ยากลุ่ม long acting benzodiazepine  (Chlordiazepoxide,  Diazepam, Dipotassium  Chlorazepate)      </t>
  </si>
  <si>
    <t>: แนวทางการเฝ้าระวังการใช้ยาผู้ป่วยระยะสุดท้าย</t>
  </si>
  <si>
    <t>3.5 พัฒนาระบบเพื่อให้มีการแจ้งเตือนผู้สั่งใช้ยาเพื่อให้จ่ายยาได้อย่างถูกต้องตามแนวทาง   เช่น มีการทำ Check  list อาการที่สำคัญในแต่ละโรคก่อนจ่ายยาปฏิชีวนะ ให้ครบถ้วน สมบูรณ์</t>
  </si>
  <si>
    <t>มีระบบการแจ้งเตือนการสั่งใช้ยาในรพ.และรพ.สต.</t>
  </si>
  <si>
    <t>3.6 ติดตามกำกับให้รพ./รพ.สต.มีระบบแจ้งเตือนช่วยการสั่งใช้ยาให้ครบถ้วน</t>
  </si>
  <si>
    <t>เภสัชกรประจำNPCU</t>
  </si>
  <si>
    <t>3.7 สร้างระบบให้ coder ตรวจสอบการลง ICD10 ของแพทย์ และให้เภสัชกรตรวจสอบรหัสยา 24 หลักให้ถูกต้องเป็นประจำ</t>
  </si>
  <si>
    <t>มีการลง ICD10 ที่ถูกต้อง ครบถ้วน</t>
  </si>
  <si>
    <t>3.8 บันทึกรหัสยา 24 หลัก และรหัสโรคให้ถูกต้องและเป็นปัจจุบัน และมีการสุ่มตรวจสอบความถูกต้องของการลงรหัสยาและรหัสโรคสม่ำเสมอ</t>
  </si>
  <si>
    <t>รพ./รพ.สต.ลงรหัสยาและรหัสโรคได้ถูกต้อง</t>
  </si>
  <si>
    <t>3.9 บันทึกความคลาดเคลื่อนในการจ่ายยา (Medication Error) ทั้งโรงพยาบาลและ รพ.สต. และรายงานเข้าคณะกรรมการ PTC เพื่อแก้ปัญหาอย่างสม่ำเสมอ</t>
  </si>
  <si>
    <t>บันทึกความคลาดเคลื่อนจากการใช้ยา</t>
  </si>
  <si>
    <t>เภสัชกรทุกคน</t>
  </si>
  <si>
    <t>3.10 จัดระบบการป้องกันการผิดพลาดในการจ่ายยา เช่น กรณีผู้ป่วยแพ้ยา   ยาที่มีลักษณะภายนอกคล้ายกัน (LASA Drug)  หรือกรณียาที่อาจจะเกิดอันตรกิริยาต่อกัน (Drug  Interaction)</t>
  </si>
  <si>
    <t>ความผิดพลาดเกิดขึ้นไม่เกินเกณฑ์ที่ระบบยากำหนด</t>
  </si>
  <si>
    <t>3.11 สร้างระบบการปฐมนิเทศ งาน RDU แก่เจ้าหน้าที่ใหม่ทุกครั้ง โดย Orientation ทุกรอบการย้าย</t>
  </si>
  <si>
    <t>เจ้าหน้าที่ใหม่ตรวจรักษาตามแนวทางได้เหมาะสม</t>
  </si>
  <si>
    <t xml:space="preserve">3.12 ประสานงานแพทย์แผนไทย รณรงค์การใช้ยาสมุนไพรทดแทนเป็นทางเลือกแรก แทนการใช้ยาปฏิชีวนะ และ NSAIDs </t>
  </si>
  <si>
    <t>ลดมูลค่าการใช้ยาปฏิชีวนะNSAIDs และเพิ่มการใช้สมุนไพรทดแทน</t>
  </si>
  <si>
    <t>3.13 รายงานผลการวิเคราะห์ปัญหาการดำเนินงานตาม GAP Analysisทุกเดือนให้กับ สสจ. ในกรณีที่การดำเนินงานไม่เป็นไปตามเกณฑ์ผ่าน RDU ขั้น 3</t>
  </si>
  <si>
    <t>รายงานผลดำเนินการ/ปัญหา</t>
  </si>
  <si>
    <t>3.15 ส่งข้อมูลเข้าโปรแกรม LPPN อย่างสม่ำเสมอ</t>
  </si>
  <si>
    <t>ข้อมูลครบถ้วน ถูกต้อง ทันเวลา</t>
  </si>
  <si>
    <t>4.การสร้างความตระหนักรู้ของบุคลากรทางการแพทย์และผู้รับบริการต่อการใช้ยาอย่างสมเหตุผล</t>
  </si>
  <si>
    <t>(รายละเอียดตาม RDU Community)</t>
  </si>
  <si>
    <t>5.การดูแลด้านยาเพื่อความปลอดภัยของประชากรกลุ่มพิเศษ</t>
  </si>
  <si>
    <t>6.การส่งเสริมจริยธรรมและจรรยาบรรณทางการแพทย์ในการสั่งใช้ยา</t>
  </si>
  <si>
    <t>ประเมินตามเกณฑ์จริยธรรม ส่งจังหวัดปีละ 1 ครั้ง</t>
  </si>
  <si>
    <t>ผลการประเมิน</t>
  </si>
  <si>
    <t>มีค 63</t>
  </si>
  <si>
    <t>ข. การควบคุมและป้องกันการดื้อยาต้านจุลชีพ</t>
  </si>
  <si>
    <t>1. ทบทวนและจัดทำแผนปฏิบัติการเรื่องการดื้อยาต้านจุลชีพ (AMR) แนวทางการจัดการเชื้อดื้อยาต้านจุลชีพ และระบบส่งต่อผู้ป่วยติดเชื้อดื้อยาในโรงพยาบล</t>
  </si>
  <si>
    <t xml:space="preserve">PTC </t>
  </si>
  <si>
    <t xml:space="preserve">2. การกำกับติดตามการใช้ยาต้านจุลชีพที่ออกฤทธิ์กว้าง/ที่ควบคุม (DUE)และมีการคืนข้อมูลผลการกำกับติดตามและประเมินการใช้ยาในการประชุม PTC </t>
  </si>
  <si>
    <t>Ceftazidime และ Azithromycin Injection</t>
  </si>
  <si>
    <t xml:space="preserve">ค. การส่งเสริมการใช้ยาอย่างสมเหตุผลในชุมชน (RDU Community)  </t>
  </si>
  <si>
    <t xml:space="preserve"> 1. การสร้างกระบวนการมีส่วนร่วมจากทุกภาคส่วน เพื่อการใช้ยาอย่างสมเหตุผล (Community Participation)</t>
  </si>
  <si>
    <t>มีเครือข่ายดำเนินงาน</t>
  </si>
  <si>
    <t>1.1 สร้างภาคีเครือข่ายขับเคลื่อน RDU Community ระดับอำเภอ  ผ่านการดำเนินงานคณะกรรมการพัฒนาคุณภาพชีวิตระดับอำเภอ (พชอ.)</t>
  </si>
  <si>
    <t xml:space="preserve">1.2 สร้างทีมทำงานระดับตำบล </t>
  </si>
  <si>
    <t>NPCU</t>
  </si>
  <si>
    <t xml:space="preserve">     : กำหนดเป้าหมายระดับความสำเร็จ และความร่วมมือของชุมชน</t>
  </si>
  <si>
    <t xml:space="preserve">     : วิเคราะห์สถานการณ์ปัญหาสถานการณ์ยาและผลิตภัณฑ์สุขภาพในชุมชน</t>
  </si>
  <si>
    <t xml:space="preserve">     : คืนข้อมูลสถานการณ์ปัญหาสู่ชุมชน ข้อมูลจาก Active Surveillance และ Passive Surveillance ผลกระทบของยาและผลิตภัณฑ์กลุ่มเสี่ยงต่อคนในชุมชน แหล่งกระจายยา ที่มา ประเภทของยา</t>
  </si>
  <si>
    <t xml:space="preserve">     : พัฒนาองค์ความรู้เกี่ยวกับการใช้ยาในครัวเรือนแก่ชุมชน และโรงเรียนโดยทีมแกนนำในชุมชน</t>
  </si>
  <si>
    <t xml:space="preserve">     : จัดทำโครงการเพื่อแก้ไขปัญหาผลิตภัณฑ์สุขภาพกลุ่มเสี่ยงตามบริบทของชุมชน </t>
  </si>
  <si>
    <t xml:space="preserve">1.3 พัฒนาศักยภาพให้แก่ทีมทำงาน และภาคีเครือข่าย </t>
  </si>
  <si>
    <t>60 คน (ครั้งละ 30 คน)</t>
  </si>
  <si>
    <t>รพช./NPCU</t>
  </si>
  <si>
    <t>กพ.63</t>
  </si>
  <si>
    <t>นุชนภางค์/สุภาภรณ์</t>
  </si>
  <si>
    <t xml:space="preserve">     : การเลือกซื้อ เลือกใช้ผลิตภัณฑ์และบริการสุขภาพให้ปลอดภัย</t>
  </si>
  <si>
    <t xml:space="preserve">     : รู้ทันโฆษณา</t>
  </si>
  <si>
    <t xml:space="preserve">     : อันตรายของผลิตภัณฑ์สุขภาพ</t>
  </si>
  <si>
    <t xml:space="preserve">     : การตรวจสอบการขึ้นทะเบียนของผลิตภัณฑ์สุขภาพ กับ website ของ อย.</t>
  </si>
  <si>
    <t xml:space="preserve">     : การใช้ชุดทดสอบเบื้องต้น (ยา อาหาร เครื่องสำอาง)</t>
  </si>
  <si>
    <t xml:space="preserve">     : ระบบการค้นหา คัดกรอง ส่งต่อข้อมูลผลิตภัณฑ์และบริการสุขภาพ</t>
  </si>
  <si>
    <t xml:space="preserve">     : เทคนิคและกลวิธีในการสร้างเสริมความรอบรู้ด้านการใช้ยาอย่างสมเหตุผลเน้นการสื่อสารแลกเปลี่ยนระหว่างบุคลากรทางการแพทย์กับประชาชน</t>
  </si>
  <si>
    <t xml:space="preserve">1.4 สร้างแนวทางปฏิบัติการเฝ้าระวังและควบคุมแหล่งกระจายยาในชุมชน </t>
  </si>
  <si>
    <t xml:space="preserve">     : เยี่ยมบ้านดูการใช้ยาของผู้ป่วยกลุ่มเสี่ยง</t>
  </si>
  <si>
    <t xml:space="preserve">     :  สุ่มตรวจร้านชำ</t>
  </si>
  <si>
    <t xml:space="preserve">     : การเฝ้าระวังรถเร่/ตลาดนัด</t>
  </si>
  <si>
    <t xml:space="preserve">1.5 สร้างข้อตกลงการจัดการตนเองด้านยาและผลิตภัณฑ์สุขภาพของชุมชน </t>
  </si>
  <si>
    <t>1.6 เตรียมการรองรับการนิเทศ ติดตาม และประเมินผลของทีมจังหวัด</t>
  </si>
  <si>
    <t>2. ออกแบบระบบการเฝ้าระวังความปลอดภัยด้านยาในหน่วยบริการสุขภาพและการส่งต่อเชื่อมโยงข้อมูล (Proactive Hospital based surveillance)</t>
  </si>
  <si>
    <t>ระบบและแนวทางในการดำเนินงาน</t>
  </si>
  <si>
    <t>2.1 พัฒนาแนวทางการประเมินภาวะโรค หรืออาการไม่พึงประสงค์ของผู้เป่วยที่มีความสัมพันธ์กับการใช้ยาหรือผลิตภัณฑ์สุขภาพที่ไม่เหมาะสม เช่น  Drug Allergy Cushing's syndrome, APR สำหรับแพทย์และพยาบาล</t>
  </si>
  <si>
    <t>2.2 เภสัชกรประเมินอาการไม่พึงประสงค์ ตามระบบ ADR นับทึกในระบบของโรงพยาบาล และรายงาน HPVC สอบถามถึงแหล่งที่มาของผลิตภัณฑ์จากผู้ป่วยส่งต่อข้อมูลให้เภสัชปฐมภูมิ หรือ คบส.</t>
  </si>
  <si>
    <t>2.3 รวบรวมข้อมูลเพื่อเฝ้าระวังความเสี่ยงในพื้นที่ ในด้านผลิตภัณฑ์ไม่ปลอดภัย บูรณาการ การจัดการความเสี่ยงร่วมกับทีมพัฒนาคุณภาพชีวิตอำเภอ</t>
  </si>
  <si>
    <t>2.4 สื่อสารความเสี่ยง ให้กับ สสจ./ภายในโรงพยาบาล/รพ.สต./อสม./เครือข่าย</t>
  </si>
  <si>
    <t xml:space="preserve">2.5 จัดระบบการดูแลยาผู้ป่วยใน NCD Clinic จากการเยี่ยมบ้านและจัดเก็บข้อมูลยาเหลือใช้ที่สามารถนำมาใช้ประโยชน์ได้ </t>
  </si>
  <si>
    <t>3. การเฝ้าระวังความปลอดภัยด้านยาเชิงรุกในชุมชน  (Active Community based  Surveillance)</t>
  </si>
  <si>
    <t>มีกลไกในการเฝ้าระวังและลดความเสี่ยงหรือภัยต่อสุขภาพ</t>
  </si>
  <si>
    <t xml:space="preserve">3.1 สำรวจข้อมูลจุดเสี่ยงในชุมชน ที่อาจเป็นแหล่งกระจายยาและผลิตภัณฑ์สุขภาพ เช่น ร้านยา สถานพยาบาล ร้านชำ รถเร่ ตลาดนัด สถานีวิทยุ </t>
  </si>
  <si>
    <t>400 แห่ง</t>
  </si>
  <si>
    <t>พ.ย.-ธ.ค.63</t>
  </si>
  <si>
    <t>3.2 เยี่ยมบ้านด้านยาและผลิตภัณฑ์สุขภาพ ค้นหาและแนะนำการใช้ผลิตภัณฑ์สุขภาพในครัวเรือน คัดกรองและส่งต่อผู้ป่วยที่ได้รับผลกระทบจากผลิตภัณฑ์สุขภาพ</t>
  </si>
  <si>
    <t>3.3 จัดทำทำเนียบข้อมูลพื้นฐาน และ mapping แหล่งกระจายยาในอำเภอที่ประชาชนมีโอกาสเข้าไปรับบริการด้านยาหรือผลิตภัณฑ์สุขภาพได้</t>
  </si>
  <si>
    <t>3.4 สำรวจพื้นที่ ให้ความรู้กับผู้ประกอบการ และดูแลให้เป็นไปตามมาตรฐาน</t>
  </si>
  <si>
    <t xml:space="preserve">     : ร้านขายยา (พนักงานเจ้าหน้าที่)</t>
  </si>
  <si>
    <t xml:space="preserve">     : สถานพยาบาล (พนักงานเจ้าหน้าที่)</t>
  </si>
  <si>
    <t xml:space="preserve">     : ร้านชำ (ภาคีเครือข่าย หรือพนักงานเจ้าหน้าที่)</t>
  </si>
  <si>
    <t xml:space="preserve">     : สถานีวิทยุ (ภาคีเครือข่าย หรือพนักงานเจ้าหน้าที่)</t>
  </si>
  <si>
    <t xml:space="preserve">     : รถเร่ (ภาคีเครือข่าย หรือพนักงานเจ้าหน้าที่)</t>
  </si>
  <si>
    <t xml:space="preserve">     : ตลาดนัด (ภาคีเครือข่าย หรือพนักงานเจ้าหน้าที่)</t>
  </si>
  <si>
    <t>3.5 รับเรื่องร้องเรียน แจ้งเบาะแสเมื่อพบผู้ได้รับผลกระทบทางด้านสุขภาพจากการใช้ผลิตภัณฑ์สุขภาพหรือพบผลิตภัณฑ์สุขภาพต้องสงสัย</t>
  </si>
  <si>
    <t>3.6 การเฝ้าระวัง/ตรวจสอบโฆษณาผลิตภัณฑ์สุขภาพผิดกฎหมายโดยเจ้าหน้าที่และภาคีเครือข่ายในชุมชน  และส่งต่อผลการเฝ้าระวังให้สำนักงานสาธารณสุขจังหวัดดำเนินการตามกฎหมาย</t>
  </si>
  <si>
    <t xml:space="preserve">4. การสร้างความรอบรู้ด้านการใช้ยาอย่างสมเหตุผลของประชาชน (RDU Literacy) </t>
  </si>
  <si>
    <t>การแก้ไขปัญหาของพื้นที่</t>
  </si>
  <si>
    <t>4.1 วิเคราะห์ปัญหาการใช้ยาในชุมชนของพื้นที่ และจัดลำดับความสำคัญของปัญหาเช่น การใช้ยาปฏิชีวนะ ผลิตภัณฑ์สุขภาพที่ปลอมปนสเตียรอยด์ เพื่อจัดทำหลักสูตรความรอบรู้ด้านการใช้ยาอย่างสมเหตุผล ตามบริบทของพื้นที่</t>
  </si>
  <si>
    <t>4.2 จัดกิจกรรมให้ความรู้ร่วมกับการสร้างเครือข่าย RDU Participanrt เพื่อให้คนในชุมชนสามารถช่วยส่งเสริมและสนับสนุน ในการสร้างทักษะความรอบรู้ด้านการใช้ยา</t>
  </si>
  <si>
    <t>4.3 ประเมินความรอบรู้ด้านการใช้ยาอย่างสมเหตุผล วิเคราะห์ข้อมูล และคืนข้อมูลแก่ชุมชน</t>
  </si>
  <si>
    <t>มิ.ย.64-ส.ค.64</t>
  </si>
  <si>
    <t xml:space="preserve">5. การส่งเสริมการใช้ยาอย่างสมเหตุผลในภาคเอกชน (Good Private Sector) </t>
  </si>
  <si>
    <t>5.1 สร้างเครือข่ายส่งเสริมให้ร้านยา คลินิก รวมทั้งร้านชำ เข้าร่วมการดำเนินงาน เพื่อให้มีการใช้ยาอย่างสมเหตุผล ตามกุญแจ PLEASEอย่างสมเหตุผล ให้มีการดำเนินงานอย่างต่อเนื่อง</t>
  </si>
  <si>
    <t>รายชื่อเครือข่าย</t>
  </si>
  <si>
    <t>5.2 ส่งเสริม สนับสนุน  เข่น สื่อ ข้อมูลวิชาการ การพัฒนาศักยภาพผู้ประกอบการ การสร้างแรงจูงใจหรือเชิดชูผู้ประกอบการที่มีการดำเนินงานการใช้ยา</t>
  </si>
  <si>
    <t>คปสอ.แม่ทะ จังหวัดลำปาง</t>
  </si>
  <si>
    <t>ประเด็น / งาน : วัณโรค</t>
  </si>
  <si>
    <t>1. อัตราความสำเร็จการรักษาผู้ป่วยวัณโรคปอดรายใหม่ ร้อยละ 85</t>
  </si>
  <si>
    <t>2. ความครอบคลุมการรักษาผู้ป่วยวัณโรครายใหม่และกลับเป็นซ้ำ ร้อยละ 82.5</t>
  </si>
  <si>
    <t xml:space="preserve">        สถานการณ์วัณโรคปี2563  มีอัตราป่วยวัณโรค = 110.68 ต่อแสนประชากร   ในปี 2562  มีอัตราความสำเร็จในการรักษาผู้ป่วยวัณโรค=80.56 % เสียชีวิต 16.67 %  ไม่พบผู้ป่วยวัณโรคขาดการรักษาและดื้อยาวัณโรค</t>
  </si>
  <si>
    <t xml:space="preserve">ในปี 2563   มีอัตราความสำเร็จในการรักษาผู้ป่วยวัณโรค=23.33 % เสียชีวิต 5 % กำลังรักษาวัณโรค 53.33 % และTransfer out ไปโรงพยาบาลอื่น 18.33 % </t>
  </si>
  <si>
    <t xml:space="preserve">จากปัญหาวัณโรคอำเภอแม่ทะในรอบ 10 ปี พบว่ามีอัตราความสำเร็จในการรักษาผู้ป่วยวัณโรคต่ำกว่าร้อยละ 90  มีอัตราการเสีขชีวิตสูงมากกว่าร้อยละ 5 และพบผู้ป่วยรักษาวัณโรคล้มเหลว (Failure )และดื้อยา (MDR-TB) </t>
  </si>
  <si>
    <t xml:space="preserve">ในกลุ่มผู้ป่วยวัณโรคที่เสียชีวิตพบว่าเป็นผู้สูงอายุที่มีโรคเรื้อรังร่วม  ผู้สูงอายุที่มีน้ำหนักตัวน้อย มีภาวะพร่องโภชนาการ และมีอาการเจ็บป่วยวัณโรคที่รุนแรง รวมถึงมีอาการแทรกซ้อนจากการรักษาและยังพบผู้ป่วยวัณโรครายใหม่ที่ไม่ได้มาจากการคัดกรอง  </t>
  </si>
  <si>
    <t xml:space="preserve">จากข้อมูลทะเบียนผู้ป่วยวัณโรคปี 2563 พบว่าส่วนใหญ่ ร้อยละ 70 เป็นผู้ป่วยวัณโรคที่มีอาการและอาการแสดงของวัณโรค และwalk in เข้าสู่กระบวนการรักษาด้วยตนเอง  และพบในกลุ่มที่ Activer case finding เพียงร้อยละ 30 </t>
  </si>
  <si>
    <t xml:space="preserve">ผลงานการคัดกรองวัณโรคอำเภอแม่ทะปี 2563 มีการคัดกรองวัณโรคในกลุ่มเสี่ยงด้วยการCXR  ร้อยละ  91.50 </t>
  </si>
  <si>
    <t>อำเภอแม่ทะควรเร่งรัดการค้นหา-คัดกรองวัณโรคให้ครอบคลุม  โดยให้กลุ่มเสี่ยงได้รับการคัดกรอง และได้รับการวินิจฉัยด้วยด้วยวิธีการตรวจที่รวดเร็ว โดยการคัดกรองด้วยภาพรังสีทรวงอกร่วมกับเทคโนโลยีอณูชีววิทยา</t>
  </si>
  <si>
    <t xml:space="preserve">รวมทั้งการเข้าถึงการดูแลรักษาที่เป็นมาตรฐาน มีการป้องกันการแพร่กระจายเชื้อที่ดี </t>
  </si>
  <si>
    <t>1.เร่งรัดค้นหาผู้ป่วยวัณโรคและวัณโรคดื้อยา</t>
  </si>
  <si>
    <t>1.1 ระบบข้อมูลคัดกรอง</t>
  </si>
  <si>
    <t xml:space="preserve"> - ทบทวนกลุ่มเสี่ยง (ความถูกต้อง รหัส ICD-10, type person)      </t>
  </si>
  <si>
    <t>ได้กลุ่มเป้าหมายที่คัดกรองตรงตามกลุ่มเป้าหมายของสสจ.</t>
  </si>
  <si>
    <t xml:space="preserve">  ก.ย. 63</t>
  </si>
  <si>
    <t>นัยนันทร์</t>
  </si>
  <si>
    <t>1.2 แผนการคัดกรอง</t>
  </si>
  <si>
    <t>ทุกหมู่บ้านในอำเภอแม่ทะ</t>
  </si>
  <si>
    <t xml:space="preserve"> ส.ค.-ก.ย. 63</t>
  </si>
  <si>
    <t xml:space="preserve"> 80% ใน ธ.ค.63</t>
  </si>
  <si>
    <t>รพ.สต.ใน อำเภอแม่ทะ</t>
  </si>
  <si>
    <t xml:space="preserve">     - กลุ่มเป้าหมายในรพสต. น้ำโทก</t>
  </si>
  <si>
    <t>รพสต น้ำโทก</t>
  </si>
  <si>
    <t>นมัสการ</t>
  </si>
  <si>
    <t xml:space="preserve">     - กลุ่มเป้าหมายในรพสต. บ้านฮ่องห้า</t>
  </si>
  <si>
    <t xml:space="preserve">     - กลุ่มเป้าหมายในรพสต. บ้านหัวเสือ</t>
  </si>
  <si>
    <t>รพสต. บ้านหัวเสือ</t>
  </si>
  <si>
    <t xml:space="preserve">     - กลุ่มเป้าหมายในรพสต. บ้านแพะใหม่</t>
  </si>
  <si>
    <t>รพสต. บ้านแพะใหม่</t>
  </si>
  <si>
    <t xml:space="preserve">     - กลุ่มเป้าหมายในรพสต. บ้านใหม่</t>
  </si>
  <si>
    <t xml:space="preserve">     - กลุ่มเป้าหมายในรพสต. บ้านนากวาง</t>
  </si>
  <si>
    <t>รพสต. บ้านนากวาง</t>
  </si>
  <si>
    <t xml:space="preserve">     - กลุ่มเป้าหมายในรพสต. บ้านสามขา</t>
  </si>
  <si>
    <t>รพสต. บ้านสามขา</t>
  </si>
  <si>
    <t xml:space="preserve">     - กลุ่มเป้าหมายในรพสต. บ้านอ้วน</t>
  </si>
  <si>
    <t>กลุ่มเป้าหมายมารับบริการร้อยละ 100</t>
  </si>
  <si>
    <t xml:space="preserve">     - กลุ่มเป้าหมายในเขตรับผิดชอบ โรงพยาบาลแม่ทะ</t>
  </si>
  <si>
    <t>โรงพยาบาลแม่ทะ</t>
  </si>
  <si>
    <t xml:space="preserve">     - กลุ่มเป้าหมายในรพสต. บ้านนาคต</t>
  </si>
  <si>
    <t>รพสต. บ้านนาคต</t>
  </si>
  <si>
    <t xml:space="preserve">     - กลุ่มเป้าหมายในรพสต. บ้านหนอง</t>
  </si>
  <si>
    <t>รพสต. บ้านหนอง</t>
  </si>
  <si>
    <t xml:space="preserve">     - กลุ่มเป้าหมายในรพสต. บ้านกิ่ว</t>
  </si>
  <si>
    <t>รพสต. บ้านกิ่ว</t>
  </si>
  <si>
    <t xml:space="preserve">     - กลุ่มเป้าหมายในรพสต. บ้านบอม</t>
  </si>
  <si>
    <t>รพสต. บ้านบอม</t>
  </si>
  <si>
    <t xml:space="preserve">     - กลุ่มเป้าหมายในรพสต. บ้านแม่วะ</t>
  </si>
  <si>
    <t>รพสต. บ้านแม่วะ</t>
  </si>
  <si>
    <t xml:space="preserve"> - ทบทวนแผนการคัดกรองและปรับแผนทุกสัปดาห์</t>
  </si>
  <si>
    <t>ตค 63-กย 64</t>
  </si>
  <si>
    <t xml:space="preserve"> - ทำทะเบียนผู้ที่ CXR ผิดปกติแต่ผลเสมหะลบในปี 64 และส่งรายชื่อพร้อม ID No.ให้จังหวัด</t>
  </si>
  <si>
    <t xml:space="preserve"> - ขึ้นทะเบียนรักษา/ส่งต่อผู้ป่วยวัณโรค และบันทึกข้อมูลใน NTIP ให้เป็นปัจจุบัน</t>
  </si>
  <si>
    <t xml:space="preserve"> - จัดทำทะเบียนผู้ป่วยจำแนกความเสี่ยง และแนวทางการติดตาม</t>
  </si>
  <si>
    <t xml:space="preserve"> - TB case management Team ประสานทีม PCC ในการดูแลผู้ป่วยในชุมชน</t>
  </si>
  <si>
    <t>ผู้ป่วยทุกรายได้รับการดูแลโดยเจ้าหน้าที่ในชุมชน</t>
  </si>
  <si>
    <t xml:space="preserve">  - รายงานและติดตามผล ในที่ประชุม คปสอ ทุกเดือน</t>
  </si>
  <si>
    <t xml:space="preserve">  - สรุปรายงานส่งจังหวัดทุกสัปดาห์ที่ 2 ของเดือน</t>
  </si>
  <si>
    <t>2. การดูแลรักษาผู้ป่วยวัณโรคและวัณโรคดื้อยา</t>
  </si>
  <si>
    <t>2.1 ระบบข้อมูลการรักษา</t>
  </si>
  <si>
    <t xml:space="preserve"> - ทะเบียนผู้ป่วยจำแนกความเสี่ยง และแนวทางการติดตาม</t>
  </si>
  <si>
    <t xml:space="preserve"> - บันทึกข้อมูลผู้สัมผัสร่วมบ้าน และใกล้ชิด ลงใน NTIP ทุกราย</t>
  </si>
  <si>
    <t>2.2 ระบบการรักษา</t>
  </si>
  <si>
    <t xml:space="preserve"> - ใช้แบบประเมิน Dead Risk Score ทุกราย เพื่อประเมินกลุ่มเสี่ยงเสียชีวิต</t>
  </si>
  <si>
    <t>Dead rate &lt; 5%</t>
  </si>
  <si>
    <t xml:space="preserve"> - การรักษาทุกรายต้องลงลายมือชื่อกำกับโดยทีม ประกอบด้วย แพทย์ เภสัชกร </t>
  </si>
  <si>
    <t>ผู้รับผิดชอบงาน และผอ.รพ</t>
  </si>
  <si>
    <t xml:space="preserve"> - ดำเนินการมาตรการด้านการรักษาในกลุ่ม High &amp; Intermediate Risk ทุกราย ดังนี้ </t>
  </si>
  <si>
    <t>1) ปรึกษาอายุรแพทย์     2) Standard Lab (LFT ทุกสัปดาห์ ใน 1 เดือนแรก</t>
  </si>
  <si>
    <t xml:space="preserve">และเดือนที่2 ทุก2 สัปดาห์สัปดาห์, Cr./ Cr.Cl.)   </t>
  </si>
  <si>
    <t xml:space="preserve"> - Close Monitor กลุ่มเสี่ยงเสียชีวิตโดย จนท.สาธารณสุข(พยาบาล) ในระยะเข้มข้น</t>
  </si>
  <si>
    <t>ทุกวัน หรือจนกว่าจะคงที่</t>
  </si>
  <si>
    <t xml:space="preserve">  -  ทบทวนวิเคราะห์สาเหตุการตายของผู้ป่วยทุกราย สรุปส่งจังหวัดภายใน 2 สัปดาห์</t>
  </si>
  <si>
    <t>มีรายงานการทบทวนระบบการดูแล</t>
  </si>
  <si>
    <t>หลังเสียชีวิต</t>
  </si>
  <si>
    <t>รพ.สต.13แห่ง</t>
  </si>
  <si>
    <t>ผู้ป่วยที่เสียชีวิตด้วยวัณโรค</t>
  </si>
  <si>
    <t xml:space="preserve">  - สื่อสารความเสี่ยง/นัดกลุ่มผู้สัมผัสใกล้ชิด ให้มา verbal ทุก 3 เดือน</t>
  </si>
  <si>
    <t>และ CXR ทุก 6 เดือน</t>
  </si>
  <si>
    <t>3. กิจกรรมพัฒนาสมรรถนะทีมวัณโรคระดับอำเภอ</t>
  </si>
  <si>
    <t>3.1 ประชุมคณะกรรมการบริหารจัดการผู้ป่วยวัณโรครายบุคคล</t>
  </si>
  <si>
    <t>ผู้รับผิดชอบงาน</t>
  </si>
  <si>
    <t>เพื่อติดตามความก้าวหน้าในการ</t>
  </si>
  <si>
    <t>TB Management Team จำนวน 12 ครั้ง</t>
  </si>
  <si>
    <t>จำนวน 25 คน</t>
  </si>
  <si>
    <t>ดำเนินงาน</t>
  </si>
  <si>
    <t>4. กิจกรรมการนิเทศ กำกับ ติดตาม และประเมินผลงานอำเภอ</t>
  </si>
  <si>
    <t xml:space="preserve">4.1 พัฒนาระบบการรายงานข้อมูล </t>
  </si>
  <si>
    <t xml:space="preserve"> - กำหนดผู้รับผิดชอบที่ชัดเจนของรพ.สต.การบันทึกและการ</t>
  </si>
  <si>
    <t xml:space="preserve">รพ.แม่ทะ </t>
  </si>
  <si>
    <t>จนท. รพ.สต.ละ 1 คน รวม 27 คน</t>
  </si>
  <si>
    <t xml:space="preserve">รายงานในระบบโปรแกรม JHCIS </t>
  </si>
  <si>
    <t>รพ.สต.13 แห่ง</t>
  </si>
  <si>
    <t xml:space="preserve">บันทึกข้อมูลในระบบ JHCIS </t>
  </si>
  <si>
    <t>4.2 ตรวจสอบการลงข้อมูลการคัดกรองวัณโรคในโปรแกรมHOS-XP</t>
  </si>
  <si>
    <t>ตรวจสอบข้อมูลทุกสัปดาห์</t>
  </si>
  <si>
    <t>ตค 63- กย 64</t>
  </si>
  <si>
    <t>ตรวจสอบรหัสโรค คือ Z016 และICDM - 8744</t>
  </si>
  <si>
    <t>4.3 บันทึกข้อมูล Verbal screening และบันทึกข้อมูลการคัดกรอง</t>
  </si>
  <si>
    <t>บันทึกและติดตามข้อมูลการ</t>
  </si>
  <si>
    <t>วัณโรคด้วยการ CXR ในโปรแกรม NTIP</t>
  </si>
  <si>
    <t>คัดกรองทุกสัปดาห์</t>
  </si>
  <si>
    <t>4.4 ติดตามการคัดกรองรายสัปดาห์ผ่าน HDC /Dash board</t>
  </si>
  <si>
    <t>4.5 ติดตามการดำเนินตามมาตรการด้านการรักษา</t>
  </si>
  <si>
    <t>4.6 ผู้รับผิดชอบงานอำเภอมีการคืนข้อมูลและนำเสนอผลการติดตาม</t>
  </si>
  <si>
    <t>การดำเนินงานในเวทีคปสอ.</t>
  </si>
  <si>
    <t xml:space="preserve">4.7 รับการนิเทศ ติดตาม ประเมินมาตรฐานการดำเนินงาน TB จาก สสจ. </t>
  </si>
  <si>
    <t>จำนวน 20 คน</t>
  </si>
  <si>
    <t>การดำเนินงาน TB เป็นไปอย่างมีประสิทธิภาพ</t>
  </si>
  <si>
    <t>แผนปฏิบัติการสาธารณสุข จังหวัดลำปาง (บริการ/งานประจำ)  ประจำปีงบประมาณ 2564</t>
  </si>
  <si>
    <t>หน่วยงาน คปสอ…….แม่ทะ......อำเภอ......แม่ทะ......จังหวัดลำปาง</t>
  </si>
  <si>
    <t>งาน   แผนงานส่งเสริมทันตสุขภาพหญิงตั้งครรภ์</t>
  </si>
  <si>
    <t xml:space="preserve">ตัวชี้วัดและค่าเป้าหมาย </t>
  </si>
  <si>
    <t>1 หญิงตั้งครรภ์ได้รับการตรวจสุขภาพช่องปากและประเมินความเสี่ยงโรคในช่องปาก ทุกราย</t>
  </si>
  <si>
    <t>2 หญิงตั้งครรภ์ได้รับการฝึกทักษะการแปรงฟันแบบลงมือปฏิบัติ ทุกราย</t>
  </si>
  <si>
    <t>3 หญิงตั้งครรภ์ได้รับการบริการทางทันตกรรมตามความจำเป็น ทุกราย</t>
  </si>
  <si>
    <t>โครงการ/กิจกรรมหลัก</t>
  </si>
  <si>
    <t>ค่าเป้าหมาย</t>
  </si>
  <si>
    <t>สถานบริการ</t>
  </si>
  <si>
    <t>ระยะเวลาดำเนิน การ</t>
  </si>
  <si>
    <t>รพ.</t>
  </si>
  <si>
    <t>รพ.สต.</t>
  </si>
  <si>
    <t>รพ.สต</t>
  </si>
  <si>
    <t>จำนวน(บาท)</t>
  </si>
  <si>
    <t>แหล่งงบฯ</t>
  </si>
  <si>
    <t>น้ำโทก</t>
  </si>
  <si>
    <t>อ้วน</t>
  </si>
  <si>
    <t>นาคต</t>
  </si>
  <si>
    <t>กิ่ว</t>
  </si>
  <si>
    <t>บอม</t>
  </si>
  <si>
    <t>ฮ่องห้า</t>
  </si>
  <si>
    <t>หนอง</t>
  </si>
  <si>
    <t>บ้านใหม่</t>
  </si>
  <si>
    <t>นากวาง</t>
  </si>
  <si>
    <t>สามขา</t>
  </si>
  <si>
    <t>แพะใหม่</t>
  </si>
  <si>
    <t>การส่งเสริมและป้องกันโรคใน</t>
  </si>
  <si>
    <t>จริยา</t>
  </si>
  <si>
    <t>ช่องปากหญิงตั้งครรภ์</t>
  </si>
  <si>
    <t>1. จัดบริการส่งเสริมป้องกัน</t>
  </si>
  <si>
    <t>และรักษาโรคในช่องปากหญิง</t>
  </si>
  <si>
    <t>ตั้งครรภ์ที่มาฝากครรภ์ในสถาน</t>
  </si>
  <si>
    <t>บริการของรัฐ(ANC.คุณภาพ)</t>
  </si>
  <si>
    <t>ถึง</t>
  </si>
  <si>
    <t>1) ตรวจสุขภาพช่องปากและ</t>
  </si>
  <si>
    <t>บริหาร/จริยา</t>
  </si>
  <si>
    <t>ฝึกทักษะการแปรงฟันโดยการ</t>
  </si>
  <si>
    <t>ควบคุมแผ่นคราบจุลินทรีย์</t>
  </si>
  <si>
    <t xml:space="preserve">(ลดภาวะเหงือกอักเสบป้องกัน </t>
  </si>
  <si>
    <t>preterm labor และ Low birth  weight)</t>
  </si>
  <si>
    <t>2)ได้รับการฝึกทักษะ</t>
  </si>
  <si>
    <t>การแปรงฟันแบบลงมือปฏิบัติ</t>
  </si>
  <si>
    <t>3)หญิงตั้งครรภ์ได้รับการบริการ</t>
  </si>
  <si>
    <t>ทางทันตกรรมตามความจำเป็น</t>
  </si>
  <si>
    <t>4) เยี่ยมหลังคลอด โดยจนท.</t>
  </si>
  <si>
    <t>หรือ อสม.ให้คำแนะ</t>
  </si>
  <si>
    <t>นำการดูแลอนามัยช่องปากทารก</t>
  </si>
  <si>
    <t>- มอบถุงผ้าแม่ลูกฟันดีให้แก่</t>
  </si>
  <si>
    <t xml:space="preserve">หญิงตั้งครรภ์ที่ร่วม โครงการ </t>
  </si>
  <si>
    <t>(ในถุงประกอบด้วยแปรงสีฟัน</t>
  </si>
  <si>
    <t xml:space="preserve">สำหรับหญิงตั้งครรภ์ ยาสีฟัน </t>
  </si>
  <si>
    <t>เอกสารการดูแลสุขภาพช่อง</t>
  </si>
  <si>
    <t>ปากหญิงตั้งครรภ์)</t>
  </si>
  <si>
    <t>5) กำกับติดตามเน้นความครอบ</t>
  </si>
  <si>
    <t>คลุมการให้บริการ</t>
  </si>
  <si>
    <t>แผนงานประจำ สาธารณสุขจังหวัดลำปาง  ประจำปี 2564</t>
  </si>
  <si>
    <t>งาน  แผนงานส่งเสริมทันตสุขภาพเด็กก่อนวัยเรียน</t>
  </si>
  <si>
    <t>เด็กปฐมวัยในคลินิกเด็กดี</t>
  </si>
  <si>
    <t xml:space="preserve">ตัวชี้วัดพร้อมค่าเป้าหมาย  </t>
  </si>
  <si>
    <t>1 เด็กอายุ 9 เดือน-3 ปี ได้รับการตรวจสุขภาพช่องปากและพฤติกรรมเด็ก โดยทันตบุคลากร ร้อยละ 100</t>
  </si>
  <si>
    <t>2 ผู้ปกครองเด็กอายุ 9 เดือน-3ปี ได้รับการฝึกทักษะการแปรงฟันแบบลงมือปฏิบัติ ร้อยละ 100</t>
  </si>
  <si>
    <t>3 เด็ก อายุ 9 เดือน - 3 ปี ได้รับการทาฟลูออไรด์วานิช เพื่อป้องกันฟันผุ ร้อยละ 100</t>
  </si>
  <si>
    <t>สถานการณ์และข้อมูลพื้นฐาน</t>
  </si>
  <si>
    <t>ภาพรวมจังหวัดลำปาง ปี 2563</t>
  </si>
  <si>
    <t xml:space="preserve">เด็กอายุ 3 ปีปราศจากโรคฟันผุ ร้อยละ 59.3 </t>
  </si>
  <si>
    <t>เด็กอายุ 0-2 ปี ได้รับการตรวจสุขภาพช่องปาก โดยทันตบุคลากร iร้อยละ 65.25</t>
  </si>
  <si>
    <t>ผู้ปกครองเด็กอายุ 0-2 ปี ได้รับการฝึกทักษะการแปรงฟันแบบลงมือปฏิบัติ ร้อยละ 66.61</t>
  </si>
  <si>
    <t>เด็ก 0-2 ปี ได้รับการทาฟลูออไรด์วานิช เพื่อป้องกันฟันผุ ร้อยละ 47.9</t>
  </si>
  <si>
    <t>อำเภอแม่ทะ ปี 2563</t>
  </si>
  <si>
    <t>เด็กอายุ 3 ปีปราศจากโรคฟันผุ ร้อยละ 50.75</t>
  </si>
  <si>
    <t>เด็กอายุ 0-2 ปี ได้รับการตรวจสุขภาพช่องปาก โดยทันตบุคลากร  ร้อยละ 73.38</t>
  </si>
  <si>
    <t>ผู้ปกครองเด็กอายุ 0-2 ปี ได้รับการฝึกทักษะการแปรงฟันแบบลงมือปฏิบัติ ร้อยละ 83.72</t>
  </si>
  <si>
    <t>เด็ก 0-2 ปี ได้รับการทาฟลูออไรด์วานิช เพื่อป้องกันฟันผุ ร้อยละ 69</t>
  </si>
  <si>
    <t>กรรณิกา</t>
  </si>
  <si>
    <t>เฝ้าระวังภาวะสุขภาพช่องปาก</t>
  </si>
  <si>
    <t>และจัดการปรับเปลี่ยนพฤติกรรม</t>
  </si>
  <si>
    <t xml:space="preserve">ผู้เลี้ยงดูเด็กตามความเสี่ยง </t>
  </si>
  <si>
    <t>(อนามัยช่องปาก และพฤติกรรม</t>
  </si>
  <si>
    <t xml:space="preserve">การดูแลในเด็ก 2 6 9 12 18 24 30 และ </t>
  </si>
  <si>
    <t>36 เดือนหรือทุก 6 เดือนที่มารับวัคซีน</t>
  </si>
  <si>
    <t>ที่คลินิกเด็กดี</t>
  </si>
  <si>
    <t>1)ตรวจสุขภาพช่องปาก-บันทึก</t>
  </si>
  <si>
    <t xml:space="preserve">ร้อยละ </t>
  </si>
  <si>
    <t>รายงาน</t>
  </si>
  <si>
    <t>จำนวนซี่ฟันที่ขึ้น,คราบจุลินทรีย์</t>
  </si>
  <si>
    <t>18 เดือน</t>
  </si>
  <si>
    <t>,รอยผุเริ่มแรก และพฤติกรรม</t>
  </si>
  <si>
    <t>ทุกสิ้นเดือน</t>
  </si>
  <si>
    <t>-เด็ก 9 เดือน-3 ปี ได้รับการ</t>
  </si>
  <si>
    <t>ประเมินความเสี่ยงต่อโรคฟันผุ</t>
  </si>
  <si>
    <t>จัดทำ Oral care plan ตามระ</t>
  </si>
  <si>
    <t>ดับความเสี่ยง และดำเนินการ</t>
  </si>
  <si>
    <t>ติดตามปรับเปลี่ยนพฤติกรรม</t>
  </si>
  <si>
    <t>ดำเนินการเยี่ยมบ้านโดยทันต</t>
  </si>
  <si>
    <t>2)ฝึกทักษะให้กับผู้ปกครองการ</t>
  </si>
  <si>
    <t>ร้อยละ</t>
  </si>
  <si>
    <t>ต.ค. 63</t>
  </si>
  <si>
    <t>บริหาร/กรรณิกา</t>
  </si>
  <si>
    <t>ดูแลความสะอาดช่องปากเด็ก</t>
  </si>
  <si>
    <t>เพื่อลดคราบจุลินทรีย์ โดยการ</t>
  </si>
  <si>
    <t>ก.ย. 64</t>
  </si>
  <si>
    <t>ลงมือฝึกปฏิบัติจริง มีการสอน</t>
  </si>
  <si>
    <t>ผู้ปกครองให้ใช้ไหมขัดฟันให้แก่</t>
  </si>
  <si>
    <t>เด็กเพื่อป้องกันฟันผุด้านประชิด</t>
  </si>
  <si>
    <t xml:space="preserve">ฝึกทักษะผู้ปกครองเด็กในการ     </t>
  </si>
  <si>
    <t>ดูแลอนามัยช่องปากเด็กโดยการ</t>
  </si>
  <si>
    <t>ใช้แปรงสีฟันและมอบ แปรงสีฟัน</t>
  </si>
  <si>
    <t>3)ให้บริการทันตกรรมตามความ</t>
  </si>
  <si>
    <t>จำเป็น เน้นการ early detec</t>
  </si>
  <si>
    <t>tion ได้รับการทาฟลูออไรด์วานิช</t>
  </si>
  <si>
    <t xml:space="preserve">เพื่อป้องกันฟันผุ </t>
  </si>
  <si>
    <t>งาน  กลุ่มเด็กปฐมวัยในศูนย์พัฒนาเด็กเล็ก/ชั้นอนุบาล</t>
  </si>
  <si>
    <t>1 เด็กอายุ 3-5 ปี ได้รับการตรวจสุขภาพช่องปากและสำรวจพฤติกรรมทุกราย ร้อยละ 100</t>
  </si>
  <si>
    <t>2 เด็กอายุ 3-5 ปี ได้รับการทาฟลูออไรด์วานิช เพื่อป้องกันฟันผุ ร้อยละ 100</t>
  </si>
  <si>
    <t>3 ศูนย์พัฒนาเด็กเล็กและโรงเรียนระดับอนุบาลจัดกิจกรรมแปรงฟันหลังอาหารกลางวันแบบแห้ง ด้วยยาสีฟันผสมฟลูออไรด์ ร้อยละ 100</t>
  </si>
  <si>
    <t>4. เด็กอายุ 3-5 ปี ปราศจากฟันผุ ( caries free) ร้อยละ 58</t>
  </si>
  <si>
    <t>5. ศูนย์พัฒนาเด็กเล็กอ่อนหวานทุกศูนย์ ร้อยละ 100</t>
  </si>
  <si>
    <t>6. ศูนย์พัฒนาเด็กเล็กและโรงเรียนระดับอนุบาลจัดผลไม้เป็นอาหารว่างให้เด็ก 3-5 วันต่อสัปดาห์ ร้อยละ 100</t>
  </si>
  <si>
    <t>เด็กอายุ 3 ปีปราศจากโรคฟันผุ ร้อยละ 59.3</t>
  </si>
  <si>
    <t>อำเภอแม่ทะ</t>
  </si>
  <si>
    <t xml:space="preserve">เด็กอายุ 3 ปีปราศจากโรคฟันผุ ร้อยละ 50.75  </t>
  </si>
  <si>
    <t>1.เด็กอายุ 3-5 ปี (ศูนย์พัฒนา</t>
  </si>
  <si>
    <t>อภันตรี</t>
  </si>
  <si>
    <t>เด็กเล็ก คุณภาพ),อนุบาล</t>
  </si>
  <si>
    <t>1 ตรวจสุขภาพช่องปากและ</t>
  </si>
  <si>
    <t>ไม่มีศูนย์เด็ก</t>
  </si>
  <si>
    <t>ธ.ค 63</t>
  </si>
  <si>
    <t>สำรวจพฤติกรรมทันตสุขภาพ</t>
  </si>
  <si>
    <t>เด็กทุกคนในศพด.ในช่วงเดือน</t>
  </si>
  <si>
    <t>มี.ค 64</t>
  </si>
  <si>
    <t>ธ.ค.63-กพ.64 นำข้อมูลบันทึก</t>
  </si>
  <si>
    <t>ในโปรแกรมสถานบริการ(ส่งออก HDC)</t>
  </si>
  <si>
    <t>-ตรวจฟันเด็กโดยทันตบุคลากรภาคเรียน</t>
  </si>
  <si>
    <t xml:space="preserve">ละ 1ครั้ง เพื่อประเมินความเสี่ยงต่อฟันผุ </t>
  </si>
  <si>
    <t>'2 สนับสนุนศพด.มีการจัด</t>
  </si>
  <si>
    <t>กิจกรรมการแปรงฟัน</t>
  </si>
  <si>
    <t>หลังอาหารกลางวันทุกวันแบบ</t>
  </si>
  <si>
    <t>แปรงแห้ง</t>
  </si>
  <si>
    <t>-ศพด.มีการจัดผลไม้เป็นอาหาร</t>
  </si>
  <si>
    <t xml:space="preserve">ว่างอย่างน้อย 3 ใน 5 วัน/ </t>
  </si>
  <si>
    <t>สัปดาห์(แห่ง)</t>
  </si>
  <si>
    <t>-เน้นการดื่มนมจืด ส่งเสริมให้ดื่ม</t>
  </si>
  <si>
    <t>นมจากกล่อง/แก้ว</t>
  </si>
  <si>
    <t>-พัฒนานโยบายสาธารณะ/มาตรการ</t>
  </si>
  <si>
    <t>ศูนย์เด็กอ่อนหวาน</t>
  </si>
  <si>
    <t>ปลอดน้ำอัดลม ลูกอม ขนม กรุบกรอบ</t>
  </si>
  <si>
    <t>3 ให้บริการทันตกรรมตาม</t>
  </si>
  <si>
    <t>ไม่มี</t>
  </si>
  <si>
    <t>บริหาร/อภันตรี</t>
  </si>
  <si>
    <t xml:space="preserve"> ความจำเป็นเน้นการ</t>
  </si>
  <si>
    <t>ศูนย์</t>
  </si>
  <si>
    <t xml:space="preserve"> early detection ทาฟลูออไรด์วานิช</t>
  </si>
  <si>
    <t>เด็ก</t>
  </si>
  <si>
    <t xml:space="preserve"> ในเด็กที่มีความเสี่ยง</t>
  </si>
  <si>
    <t>4 ประเมินสภาวะช่องปากและ</t>
  </si>
  <si>
    <t>พฤติกรรม จัดระดับความเสี่ยง</t>
  </si>
  <si>
    <t>และดำเนินการเยี่ยมบ้านเพื่อ</t>
  </si>
  <si>
    <t>ปรับเปลี่ยนพฤติกรรมโดยเฉพาะ</t>
  </si>
  <si>
    <t>การทำความสะอาดช่องปาก</t>
  </si>
  <si>
    <t>โดยผู้ปกครอง</t>
  </si>
  <si>
    <t>5พัฒนาศักยภาพผู้ปกครองให้</t>
  </si>
  <si>
    <t>99 คน</t>
  </si>
  <si>
    <t>เม.ย 64</t>
  </si>
  <si>
    <t>สามารถใช้ไหมขัดฟัน เพื่อป้องกัน</t>
  </si>
  <si>
    <t>กนกพร/มนัส</t>
  </si>
  <si>
    <t>ฟันกรามน้ำนมผุด้านประชิด</t>
  </si>
  <si>
    <t>โดยดำเนินการให้มีการฝึกแปรงฟัน</t>
  </si>
  <si>
    <t>แบบไม่ใช้น้ำ (แปรงแห้ง)และฝึกใช้ไหมขัด</t>
  </si>
  <si>
    <t>ฟันในศูนย์พัฒนาเด็กเล็กนำร่อง</t>
  </si>
  <si>
    <t xml:space="preserve">ศพด.แม่ทะและศพด.หัวเสือ </t>
  </si>
  <si>
    <t>งาน  แผนงานส่งเสริมสุขภาพและป้องกันโรคในช่องปากกลุ่มวัยเรียน</t>
  </si>
  <si>
    <t>ตัวชี้วัดและค่าเป้าหมาย (ถ้ามี)</t>
  </si>
  <si>
    <t>1 เด็ก 0-12 ปี ฟันดีไม่มีผุ (cavity free) ร้อยละ 85</t>
  </si>
  <si>
    <t>2  เด็ก 12 ปี ปราศจากฟันผุ ร้อยละ 70</t>
  </si>
  <si>
    <t xml:space="preserve">3 พัฒนาให้เกิดกิจกรรมแปรงฟันคุณภาพในโรงเรียนของเขตรับผิดชอบร้อยละ 100 </t>
  </si>
  <si>
    <t>เด็กอายุ 12 ปีปราศจากโรคฟันแท้ผุ ร้อยละ 60.93 ปราศจากรูผุ 81.20</t>
  </si>
  <si>
    <t>อำเภอแม่ทะ ปี 2562</t>
  </si>
  <si>
    <t>เด็กอายุ 12 ปีปราศจากโรคฟันแท้ผุ ร้อยละ 56.08 ปราศจากรูผุ 82.43</t>
  </si>
  <si>
    <t>1)สำรวจกิจกรรมทันตสุขภาพใน</t>
  </si>
  <si>
    <t>ไม่มีโรงเรียน</t>
  </si>
  <si>
    <t>ศิริพร</t>
  </si>
  <si>
    <t>โรงเรียนทุกแห่ง สำรวจพฤติกรรมการ</t>
  </si>
  <si>
    <t>บริโภคและการแปรงฟัน</t>
  </si>
  <si>
    <t>(รายงาน ทส.02)</t>
  </si>
  <si>
    <t>2)ตรวจสุขภาพช่องปากและ</t>
  </si>
  <si>
    <t>ให้บริการทันตกรรมตามความ</t>
  </si>
  <si>
    <t>จำเป็น</t>
  </si>
  <si>
    <t>3)จัดบริการเคลือบหลุมร่องฟัน</t>
  </si>
  <si>
    <t xml:space="preserve"> โดย</t>
  </si>
  <si>
    <t>- ทบทวนกระบวนการ</t>
  </si>
  <si>
    <t>เคลือบหลุมร่องฟันในการ</t>
  </si>
  <si>
    <t>เคลือบหลุมร่องฟันต้องมีผู้ช่วย</t>
  </si>
  <si>
    <t>ข้างเก้าอี้ทุกครั้ง</t>
  </si>
  <si>
    <t>-มีการตรวจสอบการยึดติด</t>
  </si>
  <si>
    <t>ทุกภาคการศึกษา</t>
  </si>
  <si>
    <t>- ส่งรายงานการให้บริการ</t>
  </si>
  <si>
    <t>เริ่ม ต.ค 63</t>
  </si>
  <si>
    <t>เคลือบหลุมร่องฟันให้จังหวัด</t>
  </si>
  <si>
    <t>เดือนละ 1 ครั้ง</t>
  </si>
  <si>
    <t>4) ดำเนินกิจกรรมแปรงฟัน</t>
  </si>
  <si>
    <t>นำร่อง</t>
  </si>
  <si>
    <t>1 ธ.ค 63</t>
  </si>
  <si>
    <t>บริหาร/ศิริพร</t>
  </si>
  <si>
    <t xml:space="preserve">คุณภาพทุกโรงเรียนในเขต </t>
  </si>
  <si>
    <t>โรงเรียน</t>
  </si>
  <si>
    <t>รับผิดชอบและคัดเลือกโรงเรียน</t>
  </si>
  <si>
    <t>บ้านท่าแหน</t>
  </si>
  <si>
    <t>เข้าร่วม ประกวดกิจกรรม</t>
  </si>
  <si>
    <t xml:space="preserve">จำนวน </t>
  </si>
  <si>
    <t>แปรงฟันคุณภาพระดับจังหวัด</t>
  </si>
  <si>
    <t>- ร่วมกับโรงเรียนจัดกระบวนการ</t>
  </si>
  <si>
    <t>ให้นักเรียนแปรงฟันเป็น(แปรง</t>
  </si>
  <si>
    <t>ฟันสะอาด ทั่วถึงอย่างสม่ำเสมอ</t>
  </si>
  <si>
    <t>ด้วยตัวเอง) และสอนให้นักเรียน</t>
  </si>
  <si>
    <t>สามารถใช้ไหมขัดฟันได้อย่างถูกต้อง</t>
  </si>
  <si>
    <t xml:space="preserve">- จัดหาอุปกรณ์การแปรงฟัน </t>
  </si>
  <si>
    <t>ไหมขัดฟัน เพื่อให้เกิดความต่อ</t>
  </si>
  <si>
    <t>เนื่องในการปรับพฤติกรรม</t>
  </si>
  <si>
    <t>การดูแลอนามัยช่องปาก (ใช้งบ</t>
  </si>
  <si>
    <t>ประมาณของพื้นที่)</t>
  </si>
  <si>
    <t>นำร่องที่โรงเรียนชุมชนบ้านท่าแหน</t>
  </si>
  <si>
    <t xml:space="preserve">เทียบ ประเมินค่า PI ก่อน-หลัง </t>
  </si>
  <si>
    <t>(เว้นระยะประเมิน 3 เดือน)</t>
  </si>
  <si>
    <t>5) ส่งเสริมให้มีการใช้ไหมขัดฟันในโรงเรียน</t>
  </si>
  <si>
    <t>-ฝึกปฏิบัติ-ประเมินผลการใช้ไหมขัดฟัน</t>
  </si>
  <si>
    <t>นักเรียนชั้นประถมศึกษา 4-6</t>
  </si>
  <si>
    <t>6) มีการประเมินทักษะและคราบจุลินทรีย์</t>
  </si>
  <si>
    <t>และมัธยม</t>
  </si>
  <si>
    <t>7) ผลักดันให้เกิดกิจกรรมทันต</t>
  </si>
  <si>
    <t>1 ต.ค 64</t>
  </si>
  <si>
    <t>สุขภาพในโรงเรียน</t>
  </si>
  <si>
    <t>- พัฒนานโยบายสาธารณะ/มาตร</t>
  </si>
  <si>
    <t>30 ก.ย 64</t>
  </si>
  <si>
    <t>การโรงเรียนอ่อนหวานปลอดน้ำ</t>
  </si>
  <si>
    <t>อัดลม ลูกอม ขนมกรุบกรอบ</t>
  </si>
  <si>
    <t>- กิจกรรมแปรงฟันหลังอาหารกลางวัน</t>
  </si>
  <si>
    <t xml:space="preserve">- เน้นกิจกรรมแปรงฟันก่อนนอน </t>
  </si>
  <si>
    <t>ให้ผู้ปกครองเข้ามามีส่วนร่วม</t>
  </si>
  <si>
    <t>- ฝึกเด็กนักเรียนใช้วิธีการแปรงฟัน</t>
  </si>
  <si>
    <t>แบบแปรงแห้ง</t>
  </si>
  <si>
    <t>- สนับสนุนให้นักเรียนใช้ไหม</t>
  </si>
  <si>
    <t>8)  ตรวจสภาวะช่องปากเด็กป.6</t>
  </si>
  <si>
    <t>ต.ค 63</t>
  </si>
  <si>
    <t>9) สำรวจพฤติกรรมเด็ก</t>
  </si>
  <si>
    <t>1 มิ.ย 64</t>
  </si>
  <si>
    <t>ป.6 และบันทึกข้อมูลผ่าน</t>
  </si>
  <si>
    <t>ระบบข้อมูลของสถานบริการ</t>
  </si>
  <si>
    <t>15 ก.ค 64</t>
  </si>
  <si>
    <t>งาน  แผนงานส่งเสริมทันตสุขภาพและป้องกันโรคในช่องปากวัยทำงาน</t>
  </si>
  <si>
    <t>การดูแลสุขภาพช่องปากกลุ่มผู้ป่วยโรคเบาหวาน</t>
  </si>
  <si>
    <t>-ตรวจสุขภาพช่องปากผู้ป่วยเบาหวาน (รายใหม่) ร้อยละ 100</t>
  </si>
  <si>
    <t>-ให้บริการทันตกรรมผู้ป่วยเบาหวานรายใหม่ ร้อยละ 100</t>
  </si>
  <si>
    <t>-ดำเนินการคัดกรองมะเร็งช่องปากในกลุ่มอายุ 35 ปีขึ้นไป</t>
  </si>
  <si>
    <t xml:space="preserve"> การจัดบริการสร้างเสริมสุข</t>
  </si>
  <si>
    <t>ภาพช่องปากในกลุ่มโรคไม่ติด</t>
  </si>
  <si>
    <t xml:space="preserve">ต่อเรื้อรัง </t>
  </si>
  <si>
    <t>1) ผู้ป่วยเบาหวานรายใหม่ได้รับการ</t>
  </si>
  <si>
    <t>กนกพร</t>
  </si>
  <si>
    <t>ตรวจสุขภาพช่องปากแลรักษาทาง</t>
  </si>
  <si>
    <t>ทันตกรรมรวมทั้งฝึกทักษะให้สามารถ</t>
  </si>
  <si>
    <t>ดูแลอนามัยช่องปากตนเองได้</t>
  </si>
  <si>
    <t>2) ประสานกับNCD คลินิกใน</t>
  </si>
  <si>
    <t>การรักษาโรคปริทันต์ให้กับผู้ป่วย</t>
  </si>
  <si>
    <t>เบาหวาน สีส้ม และ สีแดง</t>
  </si>
  <si>
    <t>3) ให้บริการทันตกรรม  การตรวจ</t>
  </si>
  <si>
    <t>ฟันและแนะนำ การรักษาและ</t>
  </si>
  <si>
    <t>ทันตกรรม</t>
  </si>
  <si>
    <t>การทำ Plaque control</t>
  </si>
  <si>
    <t>จัดระบบคัดกรองและส่งต่อ</t>
  </si>
  <si>
    <t>มะเร็งช่องปาก</t>
  </si>
  <si>
    <t>-ตรวจคัดกรองรอยโรคมะเร็งในช่องปาก</t>
  </si>
  <si>
    <t>โดยบรูณาการกับงานคัดกรอง</t>
  </si>
  <si>
    <t>ประชาชนอายุ 35 ปีขึ้นไป</t>
  </si>
  <si>
    <t>-ประสานกับโรงพยาบาลลำปาง</t>
  </si>
  <si>
    <t>/ในเรื่องแผนการรักษา การเตรียม</t>
  </si>
  <si>
    <t>ช่องปากก่อนการรักษาและ</t>
  </si>
  <si>
    <t>การติดตามอาการหลังการรักษา</t>
  </si>
  <si>
    <t>-โรงพยาบาลลำปางดำเนินการ</t>
  </si>
  <si>
    <t>รักษา/ส่งต่อรวมทั้งบูรณะสภาพ</t>
  </si>
  <si>
    <t>ช่องปากให้สามารถดำรงชีวิตได้'ตามปกติ</t>
  </si>
  <si>
    <t>1.การให้บริการทันตกรรมในสถานบริการ</t>
  </si>
  <si>
    <t>-โรงพยาบาลแม่ทะ (ทุกวันจันทร์-วันศุกร์)</t>
  </si>
  <si>
    <t>- รพสต. หัวเสือ (ทุกวันจันทร์)</t>
  </si>
  <si>
    <t>- รพสต.นากวาง(ทุกวันอังคาร)</t>
  </si>
  <si>
    <t>- รพสต.นาคต(วันจันทร์ ยกเว้นวันจันทร์สัปดาห์ที่4)</t>
  </si>
  <si>
    <t>- รพสต.บ้านกิ่ว(วันอังคาร ยกเว้นวันอังคารสัปดาห์ที่4)</t>
  </si>
  <si>
    <t>- รพสต.บ้านบอม(วันพฤหัสบดี ยกเว้นวันพฤหัสบดี</t>
  </si>
  <si>
    <t>สัปดาห์ที่ 4)</t>
  </si>
  <si>
    <t>-รพสต.บ้านหนอง(วันศุกร์ ยกเว้นวันศุกร์สัปดาห์ที่ 4)</t>
  </si>
  <si>
    <t>งาน  แผนงานส่งเสริมทันตสุขภาพผู้สูงอายุ</t>
  </si>
  <si>
    <t xml:space="preserve">1)การดำเนินงานส่งเสริมป้องกันทันตสุขภาพในชมรมผู้สูงอายุ (ดำเนินการตามตำบล Long term care) กิจกรรมส่งเสริมสุขภาพช่องปาก ตามองค์ประกอบที่ 5 </t>
  </si>
  <si>
    <t>2)การดูแลสุขภาพช่องปากผู้ป่วยติดเตียงในกลุ่มผู้สูงอายุ ร้อยละ 100</t>
  </si>
  <si>
    <t>3)ทาฟลูออไรด์เพื่อป้องกันรากฟันผุ ในผู้สูงอายุที่เป็นเบาหวาน ร้อยละ20</t>
  </si>
  <si>
    <t>ผู้สูงอายุ</t>
  </si>
  <si>
    <t>1) บริการทันตกรรม</t>
  </si>
  <si>
    <t>ณัฐพร</t>
  </si>
  <si>
    <t xml:space="preserve"> - ตรวจสุขภาพช่องปากผู้สูงอายุ </t>
  </si>
  <si>
    <t>และคัดกรองภาวะน้ำลายแห้ง</t>
  </si>
  <si>
    <t>จากโรคทางระบบ</t>
  </si>
  <si>
    <t xml:space="preserve">- ให้บริการทันตกรรมป้องกัน </t>
  </si>
  <si>
    <t>ตามชุดสิทธิประโยชน์</t>
  </si>
  <si>
    <t>- ได้รับการทาฟลูออไรด์เพื่อป้องกันราก</t>
  </si>
  <si>
    <t>ผู้สูงอายุที่</t>
  </si>
  <si>
    <t>บริหาร/ณัฐพร</t>
  </si>
  <si>
    <t>ฟันผุ</t>
  </si>
  <si>
    <t>เป็นเบาหวาน</t>
  </si>
  <si>
    <t>ร้อยละ20</t>
  </si>
  <si>
    <t xml:space="preserve"> - บริการฟันเทียมให้ผู้สูงอายุ </t>
  </si>
  <si>
    <t>65 ราย</t>
  </si>
  <si>
    <t>( 50 ปีขึ้นไป)</t>
  </si>
  <si>
    <t>2) ส่งเสริมสุขภาพช่องปากใน</t>
  </si>
  <si>
    <t>ชมรมผู้สูงอายุ (บูรณาการกับ</t>
  </si>
  <si>
    <t>งานตำบล long term care)</t>
  </si>
  <si>
    <t xml:space="preserve"> '- ให้ความรู้ ส่งเสริมการแปรง</t>
  </si>
  <si>
    <t>ฟันในชมรม ตามองค์ประกอบที่ 5</t>
  </si>
  <si>
    <t>3) จัดระบบการดูแลสุขภาพช่อง</t>
  </si>
  <si>
    <t>ปากผู้ป่วยติดบ้าน-ติดเตียง</t>
  </si>
  <si>
    <t>- ประสาน COC และออกเยี่ยม</t>
  </si>
  <si>
    <t>บ้านผู้ป่วยติดบ้าน-ติดเตียงพร้อม</t>
  </si>
  <si>
    <t xml:space="preserve">ทั้งสอน care giver </t>
  </si>
  <si>
    <t xml:space="preserve">และทำ care plan ร่วมกัน </t>
  </si>
  <si>
    <t xml:space="preserve"> - ตรวจสุขภาพช่องปาก </t>
  </si>
  <si>
    <t>- บริการทันตกรรม</t>
  </si>
  <si>
    <t xml:space="preserve"> ร้อยละ </t>
  </si>
  <si>
    <t>บริหาร/ณํฐพร</t>
  </si>
  <si>
    <t>คปสอ.........................แม่ทะ...............................................จังหวัดลำปาง</t>
  </si>
  <si>
    <t>ยุทธศาสตร์ที่ 2 ยุทธศาสตร์ด้านบริการที่เป็นเลิศ</t>
  </si>
  <si>
    <t>ประเด็น / งาน :  สาขาไต</t>
  </si>
  <si>
    <t xml:space="preserve">          1.  ร้อยละของผู้ป่วยDM,HT ที่ได้รับการค้นหาและคัดกรองภาวะแทรกซ้อนทางไต          &gt;  80%</t>
  </si>
  <si>
    <t xml:space="preserve">          2.  ร้อยละของผู้ป่วย CKD ที่มีอัตราการลดลงของ eGFR &lt; 4 ml/min/1.73 m2/yr     &gt;  66%</t>
  </si>
  <si>
    <t xml:space="preserve">          1.  ร้อยละของผู้ป่วยDM,HT ที่ได้รับการค้นหาและคัดกรองภาวะแทรกซ้อนทางไต          =   49.15  %</t>
  </si>
  <si>
    <t xml:space="preserve">          2.  ร้อยละของผู้ป่วย CKD ที่มีอัตราการลดลงของ eGFR &lt; 5 ml/min/1.73 m2/yr      =   75.26  %</t>
  </si>
  <si>
    <t>1.กิจกรรมการให้บริการ (Service dilivery)</t>
  </si>
  <si>
    <t>1.1.การคัดกรองโรคไตในผู้ป่วยเบาหวานและความดันโลหิตสูง กำหนดการตรวจ</t>
  </si>
  <si>
    <t xml:space="preserve">ผู้ป่วย DM,HT </t>
  </si>
  <si>
    <t>ร้อยละของผู้ป่วย</t>
  </si>
  <si>
    <t xml:space="preserve">ต.ค. 63 - </t>
  </si>
  <si>
    <t>งาน NCD /</t>
  </si>
  <si>
    <t>Lab ประจำปี DM,HT  ในช่วงเวลาที่กำนหนดภายใน 4 เดือน ให้ครอบคลุม</t>
  </si>
  <si>
    <t>DM,HT ที่ได้รับการ</t>
  </si>
  <si>
    <t>ม.ค 64</t>
  </si>
  <si>
    <t>CM CKD</t>
  </si>
  <si>
    <t>1.2. ติตตามผลการตรวจ Lab เพื่อค้นหาและคัดกรองภาวะแรกซ้อนทางไต</t>
  </si>
  <si>
    <t>ค้นหาและคัดกรอง</t>
  </si>
  <si>
    <t>ภาวะแทรกซ้อน</t>
  </si>
  <si>
    <t>ก.ย 64</t>
  </si>
  <si>
    <t>1.3.ปฏิบัติตามแนวทางการดูแลผู้ป่วยโรคไต</t>
  </si>
  <si>
    <t>ทางไต &gt; 66 %</t>
  </si>
  <si>
    <t>1.4.จัดทำทะเบียนผู้ป่วย Stage 3b-5</t>
  </si>
  <si>
    <t>ผู้ป่วย CKD 3-5</t>
  </si>
  <si>
    <t>1.5.จัดทำทะเบียนผู้ป่วยที่ปฏิเสธ RRT และให้การดูแลแบบประคับประคอง</t>
  </si>
  <si>
    <t>และ ESRD</t>
  </si>
  <si>
    <t>1.6.เยี่ยมบ้านผู้ป่าย Stage 3b-5 ในรายที่มี Complication และในรายที่มีความ</t>
  </si>
  <si>
    <t>พร้อมทำ RRT ร่วมกับทีมสหสาขาวิชาชีพ</t>
  </si>
  <si>
    <t>1.7.ให้การดูแลแบบ Paliative care ในผู้ป่วยที่ปฏิเสธการบำบัดทดแทนไต</t>
  </si>
  <si>
    <t>ผู้ป่วย ESRD</t>
  </si>
  <si>
    <t>2.จัดโปรแกรมการชะลอความเสื่อมของไต เพื่อให้ผู้ป่วยดูแลสุขภาพตนเอง</t>
  </si>
  <si>
    <t>ผู้ป่วย CKDมี</t>
  </si>
  <si>
    <t xml:space="preserve">  -</t>
  </si>
  <si>
    <t xml:space="preserve"> และมีความรอบรู้ด้านสุขภาพ และการเข้าถึง</t>
  </si>
  <si>
    <t>อัตราการ</t>
  </si>
  <si>
    <t>ก.ค 64</t>
  </si>
  <si>
    <t>เภสัชกร</t>
  </si>
  <si>
    <t>บริการการบำบัดทดแทนไต</t>
  </si>
  <si>
    <t>ลดลงของ</t>
  </si>
  <si>
    <t>นักโภชนาการ</t>
  </si>
  <si>
    <t>2.1.ให้ความรู้ คำแนะนำปรึกษาในเรื่องการ ปฏิบัติตัว เพื่อชะลอไต</t>
  </si>
  <si>
    <t xml:space="preserve">eGFR&lt;4 ml / </t>
  </si>
  <si>
    <t>เสื่อมในผู้ป่วย CKD 3-5 และ ESRD</t>
  </si>
  <si>
    <t>min/1.73m2/yr</t>
  </si>
  <si>
    <t>2.2ให้ความรู้ คำแนะนำปรึกษาในเรื่องการรับประทานอาหารเฉพาะ</t>
  </si>
  <si>
    <t>&gt; 66 %</t>
  </si>
  <si>
    <t>โรค เพื่อชะลอไตเสื่อมในผู้ป่วย CKD 3-5 และ ESRD</t>
  </si>
  <si>
    <t>2.3 ให้ความรู้ คำแนะนำและให้คำปรึกษาในเรื่องการใช้ยาในผู้ป่วย</t>
  </si>
  <si>
    <t>โรคไตเรื้อรังและติดตามการใช้ยาอย่างสมเหตุสมผลในผู้ป่วยแต่ละ</t>
  </si>
  <si>
    <t>ราย และ ESRD</t>
  </si>
  <si>
    <t>2.4.ให้คำแนะนำและความรู้ในเรื่อง การบำบัดทดแทนไต ใน</t>
  </si>
  <si>
    <t>ผู้ป่วยโรคไตเรื้อรังและผู้ดูแลตั้งแต่ระยะ4 ขึ้นไป เพื่อเตรียมความ</t>
  </si>
  <si>
    <t>พร้อมในการบำบัดทดแทนไต</t>
  </si>
  <si>
    <t>2.5.มีระบบการส่งต่อให้ รพ.แม่ข่ายเพื่อพิจารณาแนวทางการรักษา</t>
  </si>
  <si>
    <t>และชนิดของการบำบัดทดแทนไตที่เหมาะสมกับผู้ป่วย</t>
  </si>
  <si>
    <t>2.6.ประเมินผลและติดตามการมาตรวจตามนัด</t>
  </si>
  <si>
    <t>2.7 จัดทำสื่อการสอนและวิดิทัศน์โปรแกรมการชะลอความเสื่อม</t>
  </si>
  <si>
    <t>ของบำบัดทดแทนไต</t>
  </si>
  <si>
    <t>2.9.รณรงค์และประชาสัมพันธิ์ในเรื่องการ ปฏิบัติตัวเพื่อชะลอไต</t>
  </si>
  <si>
    <t>ทางสื่อวิทยุ</t>
  </si>
  <si>
    <t>3.พัฒนาบุคลากร (Health for work)</t>
  </si>
  <si>
    <t>พยาบาลวิชาชีพ</t>
  </si>
  <si>
    <t>๑ คน</t>
  </si>
  <si>
    <t>สสจ.ลำปาง</t>
  </si>
  <si>
    <t>HRD</t>
  </si>
  <si>
    <t>3.1ส่งพยาบาลเพื่อเข้าศึกษาต่อหลักสูตรการพยาบาลเฉพาะทางผู้ป่วย CAPD</t>
  </si>
  <si>
    <t>ได้รับการศึกษา</t>
  </si>
  <si>
    <t>ในสถาบันของกระทรวงสาธารณสุข</t>
  </si>
  <si>
    <t>หลักสูตรการ</t>
  </si>
  <si>
    <t>พยาบาลเฉพาะ</t>
  </si>
  <si>
    <t>ทางการดูแล</t>
  </si>
  <si>
    <t>ผู้ป่วย CAPD</t>
  </si>
  <si>
    <t>4.พัฒนาระบบข้อมูลสารสนเทศ (IT)</t>
  </si>
  <si>
    <t>4.1.ทบทวนการลงข้อมูลใน  43 แฟ้ม ให้ครบถ้วน  ถูกต้อง</t>
  </si>
  <si>
    <t>4.2.ดำเนินการตามระบบส่งต่อและปรึกษากับโรงพยาบาลแม่ข่าย</t>
  </si>
  <si>
    <t>5. ยาและอุปกรณ์ (Medical products &amp; Technologies)</t>
  </si>
  <si>
    <t>5.1.ควบคุมการใช้ยาอย่างสมเหตุผลในผู้ป่วยกลุ่มโรคไตเรื้อรัง เช่น การใช้ยากลุ่ม</t>
  </si>
  <si>
    <t>แพทย์</t>
  </si>
  <si>
    <t xml:space="preserve">ACEI/ ARB  2 ชนิดร่วมกัน ในการรักษาภาวะความดันเลือดสูงการใช้ยา NSAIDs </t>
  </si>
  <si>
    <t>และ Metformin (MALA) ผู้ป่วยโรคไตเรื้อรังระดับ 3 ขึ้นไป</t>
  </si>
  <si>
    <t>5.2.ตรวจLab serum Creatinine เพื่อประเมินผล eGFR ตามมาตรฐานการดูแล</t>
  </si>
  <si>
    <t>ผู้ป่วยโรคไต</t>
  </si>
  <si>
    <t>5.3 จัดเตรียมสถานที่สำหรับการให้บริการผู้ป่วย CAPD และสถานที่สำหรับ</t>
  </si>
  <si>
    <t>ห้องสำหรับให้บริการ</t>
  </si>
  <si>
    <t>PD nurse</t>
  </si>
  <si>
    <t>เก็บน้ำยาล้างไต</t>
  </si>
  <si>
    <t>และห้องเก็บน้ำยา</t>
  </si>
  <si>
    <t>ที่ได้มาตรฐาน</t>
  </si>
  <si>
    <t>คปสอ..แม่ทะ  .จังหวัดลำปาง</t>
  </si>
  <si>
    <t>งาน บริหารทรัพยากรและพัฒนาระบบบริหารการพยาบาลองค์กรพยาบาลโรงพยาบาลแม่ทะ</t>
  </si>
  <si>
    <t>มีความรู้และ</t>
  </si>
  <si>
    <t xml:space="preserve">1.อบรมให้ความรู้การทำวิจัย ระเบียบวิธีวิจัย </t>
  </si>
  <si>
    <t>พยาบาลกลุ่มการ</t>
  </si>
  <si>
    <t>1 วัน</t>
  </si>
  <si>
    <t>สมรรถนะเพิ่มขึ้น</t>
  </si>
  <si>
    <t>กพ.64- กค.64</t>
  </si>
  <si>
    <t>นิตยา</t>
  </si>
  <si>
    <t>2.การตั้งประเด็นหัวข้อการทำCQI/R2R</t>
  </si>
  <si>
    <t>จำนวน30คน</t>
  </si>
  <si>
    <t>ได้ผลงาน R2R/CQI</t>
  </si>
  <si>
    <t>3.นำเสนอประเด็นหัวข้อการทำCQI/R2R</t>
  </si>
  <si>
    <t>10เรื่อง</t>
  </si>
  <si>
    <t>4.กิจกรรมแลกเปลี่ยนเรียนรู้จากงานประจำสู่การวิจัย</t>
  </si>
  <si>
    <t>สค.64</t>
  </si>
  <si>
    <t>กิจกรรมที่ 2 ประชุมเชิงปฏิบัติการสำหรับพยาบาลในการเขียนบันทึกทาง</t>
  </si>
  <si>
    <t>มค.64</t>
  </si>
  <si>
    <t>เบญจมาศ</t>
  </si>
  <si>
    <t>การพยาบาลแบบ focus charting</t>
  </si>
  <si>
    <t>จำนวน 30 คน</t>
  </si>
  <si>
    <t>กิจกรรมที่ 3 พัฒนาสมรรถนะทางด้านบริหารสำหรับหัวหน้างานและ</t>
  </si>
  <si>
    <t>หัวหน้างานและ</t>
  </si>
  <si>
    <t>พจณีย์</t>
  </si>
  <si>
    <t>พยาบาล nurse case manager โดยการจัดประชุมเชิงปฏิบัติการ</t>
  </si>
  <si>
    <t>CM จำนวน 15 คน</t>
  </si>
  <si>
    <t>กิจกรรมที่ 4 ร่วมประชุมชมรมผู้บริหารการพยาบาลโรงพยาบาลชุมชนระดับ</t>
  </si>
  <si>
    <t>หัวหน้างาน</t>
  </si>
  <si>
    <t>บำรุง</t>
  </si>
  <si>
    <t>ประเทศ(ใช้โควต้าองค์กร ไม่เกิน 5000 บาท ต่อคนต่อปี)</t>
  </si>
  <si>
    <t>ก.การพยาบาล</t>
  </si>
  <si>
    <t>พัชรินทร์</t>
  </si>
  <si>
    <t>และ กลุ่มงานปฐมภูมิฯ</t>
  </si>
  <si>
    <t>จำนวน 10 คน</t>
  </si>
  <si>
    <t>กิจกรรมที่ 5พัฒนาสมรรถนะพยาบาลงานห้องคลอด</t>
  </si>
  <si>
    <t>ส่งพยาบาลวิชาชีพ ฟื้นฟูสมรรถนะ</t>
  </si>
  <si>
    <t xml:space="preserve">พยาบาล ER </t>
  </si>
  <si>
    <t>พย.63-กค.64</t>
  </si>
  <si>
    <t>งานห้องคลอด รพ.เกาะคา ทุกเดือน</t>
  </si>
  <si>
    <t>พยาบาล IPD</t>
  </si>
  <si>
    <t>สมสมร</t>
  </si>
  <si>
    <t>เดือนละ 2 คนๆละ 1 สัปดาห์(OJT)</t>
  </si>
  <si>
    <t>จำนวน 18 คน</t>
  </si>
  <si>
    <r>
      <t xml:space="preserve">กิจกรรมที่ </t>
    </r>
    <r>
      <rPr>
        <sz val="16"/>
        <rFont val="TH SarabunPSK"/>
        <family val="2"/>
      </rPr>
      <t xml:space="preserve">1 </t>
    </r>
    <r>
      <rPr>
        <sz val="16"/>
        <color theme="1"/>
        <rFont val="TH SarabunPSK"/>
        <family val="2"/>
      </rPr>
      <t xml:space="preserve">การพัฒนางานประจำสู่ทำวิจัย </t>
    </r>
    <r>
      <rPr>
        <sz val="16"/>
        <rFont val="TH SarabunPSK"/>
        <family val="2"/>
      </rPr>
      <t>CQI / R2R</t>
    </r>
  </si>
  <si>
    <t>คปสอ....แม่ทะ...................จังหวัดลำปาง</t>
  </si>
  <si>
    <t>งาน......................งานป้องกันและคุมการติดเชื้อ (IC)</t>
  </si>
  <si>
    <t xml:space="preserve"> √</t>
  </si>
  <si>
    <t>1. อัตราการติดเชื้อภาพรวมในโรงพยาบาล</t>
  </si>
  <si>
    <t>&lt; 0.5 ครั้ง/1000 วันนอน</t>
  </si>
  <si>
    <t>3. อัตราการติดเชื้อจากการให้สารน้ำ</t>
  </si>
  <si>
    <t>4. อัตราการติดเชื้อระบบทางเดินปัสสาวะ</t>
  </si>
  <si>
    <t>&lt;  0 ครั้ง/1000 วันนอน</t>
  </si>
  <si>
    <t>5. จำนวนครั้งเจ้าหน้าที่ถูกของมีคมทิ่มตำ/สารคัดหลั่งขณะปฏิบัติงาน</t>
  </si>
  <si>
    <t>6. อัตราการติดเชื้อของเจ้าหน้าที่จากการปฏิบัติงาน</t>
  </si>
  <si>
    <t>7. ประสิทธิภาพการเฝ้าระวังการติดเชื้อ</t>
  </si>
  <si>
    <t>&gt; 80%</t>
  </si>
  <si>
    <t>8. อัตราการล้างมือ ตามหลัก 5 moment</t>
  </si>
  <si>
    <t>&gt; 100 %</t>
  </si>
  <si>
    <t>9. อัตราการใช้ PPE เหมาะสม</t>
  </si>
  <si>
    <t>&gt; 90%</t>
  </si>
  <si>
    <t xml:space="preserve">        จากข้อมูลปี 2563 ไม่พบรายงานการติดเชื้อในโรงพยาบาล ให้บริการผู้ป่วยเข้าเกณฑ์ COVID 19 จำนวน 11 ราย  อัตราการล้างมือ ตามหลัก 5 moment &lt; 80 %,  เจ้าหน้าที่ถูกของมีคมทิ่มตำ 2 คนสาเหตุเกิดจากการไม่ปฏิบัติตามแนวปฏิบัติ, รับการส่งต่อผู้ป่วยเชื้อดื้อยาจากรพ.ลำปางและรพ.เกาะคา จำนวน 19 รายซึ่งมีแนวโน้มเพิ่มมากขึ้น และมีผู้ป่วย Palliative Care ในชุมชน จำนวน  40 ราย ที่เสี่ยงต่อการติดเชื้อ </t>
  </si>
  <si>
    <t>,</t>
  </si>
  <si>
    <t>ระยะเวลาดำเนินการ</t>
  </si>
  <si>
    <t xml:space="preserve"> พัฒนาองค์ความรู้ของบุคลากรเรื่องการป้องกันและควบคุมการติดเชื้อ</t>
  </si>
  <si>
    <t xml:space="preserve">1.1 อบรมเชิงปฏิบัติการให้ความรู้ด้านการป้องกันและควบคุมการติดเชื้อ แก่บุคลากรทุกระดับ ดังนี้ การวินิจฉัยการติดเชื้อในโรงพยาบาล โรคอุบัติใหม่ อุบัติซ้ำ การล้างมือ การล้างเครื่องมือและการทำลายเชื้อสำหรับพนักงาน
</t>
  </si>
  <si>
    <t>แพทย์ พยาบาล ผู้ปฏิบัติงานทุกระดับ จำนวน  239 คน</t>
  </si>
  <si>
    <t>รพ.แม่ทะ,สสอ,รพ.สต.</t>
  </si>
  <si>
    <t>23-24 ,29-30 เม.ย.63,13 พ.ค.63</t>
  </si>
  <si>
    <t>ICC</t>
  </si>
  <si>
    <t>1.2 จัดอบรมให้ความรู้ด้านการป้องกันการติดเชื้อแก่เจ้าหน้าที่ผู้ปฏิบัติงานใหม่ (บูรณาการร่วมกับงาน HR)</t>
  </si>
  <si>
    <t>รพ.แม่ทะ,รพ.สต.</t>
  </si>
  <si>
    <t>1.3 ให้ความรู้พนักงานทำความสะอาดและติดตามปัญหาจากการปฏิบัติงานทุก 3 เดือน</t>
  </si>
  <si>
    <t>พนักงานทำความสะอาด</t>
  </si>
  <si>
    <t>พนักงานทำความสะอาดปฏิบัติได้ตามมาตรฐาน</t>
  </si>
  <si>
    <t xml:space="preserve">ต.ค.63 - ก.ย.64 </t>
  </si>
  <si>
    <t>ทานี</t>
  </si>
  <si>
    <t xml:space="preserve">1.4 ส่งบุคลากรผู้รับงานIC เข้าอบรม </t>
  </si>
  <si>
    <t>ICN 1 คน</t>
  </si>
  <si>
    <t>ICN ผ่านการอบรมหลักสูตรการพยาบาลเฉพาะทางสาขาการพยาบาลผู้ป่วยโรคติดเชื้อและการควบคุมการติดเชื้อ หลักสูตร 4 เดือน จำนวน 1 คน</t>
  </si>
  <si>
    <t>8 ธ.ค.63 - 28 มี.ค.64</t>
  </si>
  <si>
    <t>HR</t>
  </si>
  <si>
    <t>2. พัฒนาระบบการเฝ้าระวังการติดเชื้อ</t>
  </si>
  <si>
    <t>- ประชุมคณะกรรมการ IC ทุก 1 เดือน ทุก วันพฤหัสที่ 3 ของเดือน</t>
  </si>
  <si>
    <t>คณะกรรมการ IC ,คณะดำเนินงาน</t>
  </si>
  <si>
    <t xml:space="preserve"> - เอกสารและรายงานการประชุม  จำนวน 12 ฉบับ</t>
  </si>
  <si>
    <t>- ประชุมและติดตามการดำเนินงาน IC รพ.สต.จำนวน 13 แห่ง</t>
  </si>
  <si>
    <t>- รพ.สต.ผ่านเกณฑ์ รพ.สต.ติดดาว</t>
  </si>
  <si>
    <t>- นิเทศ ติดตาม กำกับ การดำเนินงานในโรงพยาบาลและรพ.สต.</t>
  </si>
  <si>
    <t>- รพ.สต. 13 แห่ง</t>
  </si>
  <si>
    <t>มี.ค, ก.ย.</t>
  </si>
  <si>
    <t>ติดตาม 2 ครั้ง/ปี</t>
  </si>
  <si>
    <t>3.จัดกิจกรรมต่าง ๆในการสร้างความตระหนักในการป้องกันการติดเชื้อและแพร่กระจายเชื้อ</t>
  </si>
  <si>
    <t>3.1 ให้ความรู้และจัดทำวิดิทัศน์ด้านการป้องกันการติดเชื้อ</t>
  </si>
  <si>
    <t>ญาติและผู้ป่วยที่มารับบริการ</t>
  </si>
  <si>
    <t>OPD</t>
  </si>
  <si>
    <t>ผู้ป่วยและญาติให้ความสนใจรับฟังและนำไปปฏิบัติได้</t>
  </si>
  <si>
    <t xml:space="preserve">ต.ค.62 - ก.ย.63 </t>
  </si>
  <si>
    <t>3.2 จัดกิจกรรมทบทวนและติดตามการปฏิบัติตามมาตฐานงาน IC</t>
  </si>
  <si>
    <t>- ทบทวนการล้างมือ โดยการสาธิตการล้างมือและสอบการล้างมือเจ้าหน้าที่ทุกคน</t>
  </si>
  <si>
    <t>บุคลากร รพ.แม่ทะ ,รพ.สต.</t>
  </si>
  <si>
    <t>บุคลากรล้างมือผ่านเกณฑ์มาตรฐาน &gt; 100%</t>
  </si>
  <si>
    <t>ทานี,ฝ่ายพัสดุ</t>
  </si>
  <si>
    <t>- จัดสัปดาห์แห่งการล้างมือและกิจกรรมสร้างจิตสำนึกในการล้างมือ,การใช้เครื่องป้องกัน (PPE)</t>
  </si>
  <si>
    <t>อัตราการติดเชื้อในโรงพยาบาล &lt; 0.5 ครั้ง/1000 วันนอน</t>
  </si>
  <si>
    <t xml:space="preserve">- จัดทำสื่อแผ่นป้ายประชาสัมพันธ์การป้องกันการแพร่กระจาย เชื้อ </t>
  </si>
  <si>
    <t>ป้ายไฟเตือนการล้างมือ</t>
  </si>
  <si>
    <t>เช่น ป้ายไฟกะพริบ, มุมทดสอบการล้างมือ</t>
  </si>
  <si>
    <t>- เผยแพร่ความรู้ด้าน IC แก่ประชาชนทั่วไปและกลุ่มเสี่ยง (บูรณาการร่วมกับงานแม่และเด็ก)</t>
  </si>
  <si>
    <t xml:space="preserve"> ญาติผู้ป่วยเชื้อดื้อยา  OPD ผดด.ศูนย์เด็กเล็ก</t>
  </si>
  <si>
    <t>ผู้รับฟังนำความรู้ไปใช้ได้ อัตราการติดเชื้อโรคติดต่อลดลง</t>
  </si>
  <si>
    <t xml:space="preserve">- </t>
  </si>
  <si>
    <t>อรุณศักดิ์</t>
  </si>
  <si>
    <t>งานจ่ายกลาง</t>
  </si>
  <si>
    <t>5. ควบคุมประสิทธิภาพการทำลายเชื้อ</t>
  </si>
  <si>
    <t>- ตรวจสอบคุณภาพน้ำล้างเครื่องมือ(บูรณาการร่วมกับงาน ENV)</t>
  </si>
  <si>
    <t>ผลการตรวจสอบคุณภาพน้ำล้างและนึ่งเครื่องมือ</t>
  </si>
  <si>
    <t>- งานวิจัยพัฒนางานจ่ายกลาง รพ.แม่ทะ</t>
  </si>
  <si>
    <t>วิจัย 1 เรื่องและงานจ่ายกลางได้รับการพัฒนาผ่านเกณฑ์มาตรฐาน</t>
  </si>
  <si>
    <t>งาน พัฒนาระบบบริการการแพทย์ฉุกเฉินอำเภอแม่ทะ .</t>
  </si>
  <si>
    <t xml:space="preserve"> สนับสนุนประเด็นยุทธศาสตร์ 2 Service Plan</t>
  </si>
  <si>
    <t>รพ.แม่ทะผ่านเกณฑ์ประเมิน ECS คุณภาพ ไม่ต่ำกว่าร้อยละ 70</t>
  </si>
  <si>
    <t>อัตราการเสียชีวิตจากอุบัติเหตุทางถนน ไม่เกิน 16 ต่อแสนประชากร</t>
  </si>
  <si>
    <t>ร้อยละของผู้ป่วยฉุกเนมาโดยระบบ ems เท่ากับ ร้อยละ..........</t>
  </si>
  <si>
    <t xml:space="preserve">ผลการประเมิน ecs  คุณภาพ ของรพ.แม่ทะ ปี2563 เท่ากับ 67.1 %   คะแนนองค์ประกอบบางรายการไม่ถึงร้อยะ 60  อาทิ การเตรียมความพร้อมรองรับภาวะฉุกเฉิน การดูแลรักษาพยาบาลภาวะฉุกเฉิน </t>
  </si>
  <si>
    <t>การดูแลผู้ป่วย Fast track stroke , STEMI  การทำงานกระบวนการคุณภาพ งานประจำสู่การวิจัย R2R</t>
  </si>
  <si>
    <t>ในปี 2563 มีผู้มารับบริการ  20764 ราย อุบัติเหตุจราจร 503 ราย  อัตราการเสียชีวิตจากอุบัติเหตุทางถนน เท่ากับ  3.45 ต่อแสนประชากร ผู้ป่วยประเภท Resucitate จำนวน728ราย</t>
  </si>
  <si>
    <t>มารพ.ด้วยระบบems 213 ราย คิดเป็นร้อยละ 29.29</t>
  </si>
  <si>
    <t>กลุ่มผู้ป่วยสำคัญ ได้แก่ โรค STROKE / STEMI / SEPSIS /UGIH /Head Injury</t>
  </si>
  <si>
    <t>กิจกรรมที่ 1 Pre  Hospital – EMS คุณภาพ</t>
  </si>
  <si>
    <t>1ตค.63-30กย.64</t>
  </si>
  <si>
    <t>1.ประชาสัมพันธ์ 1669 แก่ประชาชนทั่วไปและกลุ่มเสี่ยง</t>
  </si>
  <si>
    <t>2.ประสาน/สนับสนุนอปท.ในการจัดตั้งหน่วยปฏิบัติการขั้นพื้นฐาน</t>
  </si>
  <si>
    <t>อบต.ดอนไฟ</t>
  </si>
  <si>
    <t>มีหน่วยบริการเพิ่มขึ้น</t>
  </si>
  <si>
    <t>3.เตรียมความพร้อมใช้ของรถพยาบาล (Ambulance safety)</t>
  </si>
  <si>
    <t>4.ทำประกันรถชั้น 1 สำหรับรถพยาบาล 3 คัน</t>
  </si>
  <si>
    <t>กลุ่มงานบริหารทั่วไป</t>
  </si>
  <si>
    <t>5.เตรียมความพร้อมบุคลากร</t>
  </si>
  <si>
    <t>- การช่วยฟื้นคืนชีพขั้นสูง ACLS และการใช้เครื่อง AED</t>
  </si>
  <si>
    <t>กพ.64</t>
  </si>
  <si>
    <t>รพ.และรพ.สต จำนวน 60 คน</t>
  </si>
  <si>
    <t>- การช่วยฟื้นคืนชีพขั้นพื้นฐาน BLS</t>
  </si>
  <si>
    <t>เจ้าหน้าที่</t>
  </si>
  <si>
    <t>รพ.และรพ.สต จำนวน 150 คน</t>
  </si>
  <si>
    <t>6.จัดซื้อหุ่นสำหรับการอบรม CPR จำนวน 2 ตัว</t>
  </si>
  <si>
    <t>2 ตัว</t>
  </si>
  <si>
    <t>ี๊UC</t>
  </si>
  <si>
    <t>กิจกรรมที่ 2 พัฒนา ECS คุณภาพ</t>
  </si>
  <si>
    <t>In Hospital</t>
  </si>
  <si>
    <t>1.ทบทวนคณะกรรมการ ICS ระดับอำเภอ  บทบาท ภารกิจ</t>
  </si>
  <si>
    <t>คณะกรรมการ ICS อำเภอแม่ทะ</t>
  </si>
  <si>
    <t>2.วิเคราะห์ประเมินความเสี่ยง Hospital safety index พร้อมประเมินผล วางแผน</t>
  </si>
  <si>
    <t>3.จัดทำแผนการจัดการสาธาณภัย แผนประคองกิจการอุบัติเหตุหมู่ อัคคีภัย</t>
  </si>
  <si>
    <t>4. ซ้อมแผนรองรับอุบัติเหตุหมู่</t>
  </si>
  <si>
    <t>มีค.64</t>
  </si>
  <si>
    <t>5.จัดทำป้ายรณรงค์การขับขี่ปลอดภัยในช่วงเทศกาลจำนวน 2 จุด</t>
  </si>
  <si>
    <t>ด่านแม่ปุง/นากวาง</t>
  </si>
  <si>
    <t>ธค.63 / เมย.64</t>
  </si>
  <si>
    <t>2จุด 2 ครั้ง</t>
  </si>
  <si>
    <t>มาตรการองค์กร</t>
  </si>
  <si>
    <t>1.จัดทำมาตรการองค์กรในการสวมหมวกนิรภัยและคาดเข็มขัด</t>
  </si>
  <si>
    <t>ของเจ้าหน้าที่ในสถานพยาบาลและผู้มารับบริการ</t>
  </si>
  <si>
    <t>กิจกรรมที่ 3 พัฒนา ER คุณภาพ ลดแออัด</t>
  </si>
  <si>
    <t>1.ทบทวนการtriage ร่วมกับหน่วยงานภายนอก</t>
  </si>
  <si>
    <t>นิตยา ทีมPCT</t>
  </si>
  <si>
    <t>2.ทบทวนCPG  ในการดูแลภาวะวิกฤติร่วมกับองค์กรแพทย์</t>
  </si>
  <si>
    <t>1ตค.63-30เมย.64</t>
  </si>
  <si>
    <t>สุกานดา / อรทัย</t>
  </si>
  <si>
    <t>3.ประเมินตนเองตามแนวทางการรักษาพยาบาลฉุกเฉิน ECS คุณภาพ</t>
  </si>
  <si>
    <t>มค.64 , กค.64</t>
  </si>
  <si>
    <t>สุกานดา</t>
  </si>
  <si>
    <t xml:space="preserve">4.ดำเนินงาน 2 P Safety </t>
  </si>
  <si>
    <t>5.พัฒนาบุคลากร ส่งเข้าอบรม พยาบาลเวชปฏิบัติฉุกเฉิน</t>
  </si>
  <si>
    <t>- การอบรมเฉพาะทาง พยาบาลเวชปฏิบัติฉุกเฉิน 4 เดือน</t>
  </si>
  <si>
    <t>พยาบาลER  นาตยา</t>
  </si>
  <si>
    <t xml:space="preserve">  - การฟื้นความรู้เรื่องการคัดแยกTRIAGE</t>
  </si>
  <si>
    <t xml:space="preserve">  - อบรมหลักสูตร EMT-B </t>
  </si>
  <si>
    <t>ผู้ช่วยเหลือคนไข้ 2 คน</t>
  </si>
  <si>
    <t xml:space="preserve"> - การบริหารจัดการแผนกฉุกเฉินสำหรับบุคลากรทางการแพทย์</t>
  </si>
  <si>
    <t xml:space="preserve"> - การบริหารความเสี่ยงในการปฏิบัติการพยาบาล</t>
  </si>
  <si>
    <t>6.จัดหาอุปกรณ์การช่วยชีวิตเพิ่มเติม – เครื่อง Auto CPR</t>
  </si>
  <si>
    <t>7.ทบทวนแนวทางการดูแลผู้ป่วย Fast track  - stroke / STEMI/Sepsis</t>
  </si>
  <si>
    <t>8.ทบทวนแนวทางการดูแลผู้ป่วยส่งต่อ -จัดเวทีแลกเปลี่ยนเรียนรู้ ปัญหาการส่งต่อ</t>
  </si>
  <si>
    <t>ทีม PCT</t>
  </si>
  <si>
    <t>ระหว่างหน่วยงาน / รพ.ลำปาง / รพ.เกาะคา / รพ.สต.</t>
  </si>
  <si>
    <t>กลุ่มงานเทคนิคการแพทย์  คปสอ.แม่ทะ  อำเภอแม่ทะ   จังหวัดลำปาง</t>
  </si>
  <si>
    <t>งาน…... .กลุ่มงานเทคนิคการแพทย์ โรงพยาบาลแม่ทะ ลำปาง</t>
  </si>
  <si>
    <t>ตัวชี้วัดพร้อมค่าเป้าหมาย.  เพื่อการบริการทางห้องปฏิบัติการที่มีคุณภาพและมีการพัฒนาอย่างต่อเนื่องผ่านเกณฑ์ประเมินตามมาตรฐานสภาเทคนิคการแพทย์ ปีงบประมาณ 2564</t>
  </si>
  <si>
    <t>ชื่อโครงการและกิจกรรมหลัก</t>
  </si>
  <si>
    <t>เป้าหมาย</t>
  </si>
  <si>
    <t>ระยะเวลา</t>
  </si>
  <si>
    <t>ดำเนินการ</t>
  </si>
  <si>
    <t xml:space="preserve"> พัฒนาระบบคุณภาพห้องปฎิบัติการ</t>
  </si>
  <si>
    <t xml:space="preserve">  1.1  การควบคุมคุณภาพจากองค์กรภายนอก </t>
  </si>
  <si>
    <t>ทุกรายการตรวจ</t>
  </si>
  <si>
    <t>ผลการตรวจทางห้องปฏิบัติการมี</t>
  </si>
  <si>
    <t>กลุ่มงานเทคนิคการแพทย์</t>
  </si>
  <si>
    <t xml:space="preserve">     -กรมวิทยาศาสตร์การแพทย์ ( ทุกสาขา ) (3ครั้ง/ปี)</t>
  </si>
  <si>
    <t>วิเคราะห์ที่ให้บริการ</t>
  </si>
  <si>
    <t>ความถูกต้องน่าเชื่อถือ</t>
  </si>
  <si>
    <t xml:space="preserve">     -ศูนย์วิทยาศาสตร์การแพทย์เชียงใหม่ (3ครั้ง/ปี)</t>
  </si>
  <si>
    <t xml:space="preserve">     -ภาควิชาเคมีคลินิค มหาวิทยาลัยมหิดล (ทุกเดือน)</t>
  </si>
  <si>
    <t>บริษัท</t>
  </si>
  <si>
    <t xml:space="preserve"> 1.2 การรับการตรวจเยี่ยมระบบคุณภาพห้องปฏิบัติการ</t>
  </si>
  <si>
    <t xml:space="preserve">   -การตรวจเยี่ยมระบบคุณภาพจากทีมจังหวัด</t>
  </si>
  <si>
    <t>1 ครั้ง</t>
  </si>
  <si>
    <t>รับทราบโอกาสพัฒนาและมีการพัฒนาแก้ไข</t>
  </si>
  <si>
    <t>พ.ค 64</t>
  </si>
  <si>
    <t>อย่างต่อเนื่อง</t>
  </si>
  <si>
    <t>1.3  การประเมินคุณภาพห้องปฏิบัติการ</t>
  </si>
  <si>
    <t xml:space="preserve"> ห้องปฎิบัติการสามารถผ่านการรับ</t>
  </si>
  <si>
    <t>เม.ย.64</t>
  </si>
  <si>
    <t>รองระบบคุณภาพมาตรฐานสภาเทคนิคการแพทย์</t>
  </si>
  <si>
    <t>1.4 การพัฒนาและควบคุมคุณภาพการตรวจทางห้อง</t>
  </si>
  <si>
    <t>มีการตรวจติดตามนิเทศงานให้กับรพ. สต</t>
  </si>
  <si>
    <t>ปฏิบัติการให้กับ  รพ.สต</t>
  </si>
  <si>
    <t>จนท. มีความรู้ความสามารถในการตรวจ</t>
  </si>
  <si>
    <t xml:space="preserve"> -มีการรตรวจติดตามนิเทศงานให้กับรพ. สตทุกแห่ง</t>
  </si>
  <si>
    <t>รพ.สต 13 แห่ง</t>
  </si>
  <si>
    <t>ทางห้องปฏิบัติการ อย่างถูกต้อง</t>
  </si>
  <si>
    <t>มี.ค64 - พ.ค 64</t>
  </si>
  <si>
    <t xml:space="preserve"> -ประชุมทบทวนระบบบริการและมาตราฐานห้องปฏิบัติการ </t>
  </si>
  <si>
    <t>และมีการพัฒนาอย่างต่อเนื่อง</t>
  </si>
  <si>
    <t>ก.พ 64</t>
  </si>
  <si>
    <t xml:space="preserve"> รพ. สต</t>
  </si>
  <si>
    <t>รพ.สต ผ่านเกณฑ์มาตรฐาน</t>
  </si>
  <si>
    <t xml:space="preserve"> - สมัครโครงการควบคุมคุณภาพการตรวจทางห้องปฏิบัติการ</t>
  </si>
  <si>
    <t>การตรวจทางห้องปฏิบัติการสำหรับ รพสต.</t>
  </si>
  <si>
    <t>รพ.สต ทุกแห่ง</t>
  </si>
  <si>
    <t>ศูนย์วิทยาศาสตร์การแพทย์ สำหรับ รพสต. 13 แห่ง</t>
  </si>
  <si>
    <t>มีผลการตรวจมีความถูกต้องน่าเชื่อถือ</t>
  </si>
  <si>
    <t>การพัฒนาบุคลากร</t>
  </si>
  <si>
    <t>-การประชุมวิชาการภายนอกจังหวัด เพื่อพัฒนาคุณภาพ</t>
  </si>
  <si>
    <t>คนละ1 ครั้ง/ปี</t>
  </si>
  <si>
    <t>เจ้าหน้าที่มีทักษะความรู้ในการปฏิบัติงาน</t>
  </si>
  <si>
    <t>-การประชุมวิชาการภายในจังหวัดเพื่อ แลกเปลี่ยน</t>
  </si>
  <si>
    <t>อย่างมีคุณภาพ</t>
  </si>
  <si>
    <t>เรียนรู้ ติดตามงาน และสรุปผลงานห้องปฎิบัติการ</t>
  </si>
  <si>
    <t>เครื่องมือ/สถานที่</t>
  </si>
  <si>
    <t>-จ้างเหมาซ่อมบำรุงประจำปีเครื่องมือ ไม่รวมอะไหล่</t>
  </si>
  <si>
    <t xml:space="preserve">  เครื่องมือมีมาตรฐาน   พร้อมใช้งาน</t>
  </si>
  <si>
    <t>พ.ค.64</t>
  </si>
  <si>
    <t xml:space="preserve"> - การสอบเทียบเครื่องมือในห้องปฏิบัติการ</t>
  </si>
  <si>
    <t>เครื่องมือที่จำเป็น</t>
  </si>
  <si>
    <t xml:space="preserve">  เครื่องมือมีมาตรฐาน /  พร้อมใช้งาน</t>
  </si>
  <si>
    <t xml:space="preserve"> - </t>
  </si>
  <si>
    <t>เทอมละ 1 ครั้ง</t>
  </si>
  <si>
    <t>ส่งเสริมและพัฒนาการดำเนินงานตามเกณฑ์โรงพยาบาลอาหารปลอดภัยและโภชนาการจังหวัดลำปาง (เกณฑ์ 5 ด้าน)</t>
  </si>
  <si>
    <t>1. จัดประชุมคณะกรรมการ/คณะทำงาน อาหารปลอดภัยระดับอำเภอ วิเคราะห์ส่วนขาดในการดำเนินการในปีงบประมาณ พ.ศ. 2563 เพื่อคืนข้อมูลหาแนวทางแก้ไขปัญหา</t>
  </si>
  <si>
    <t>9 คน/ 4 ครั้ง</t>
  </si>
  <si>
    <t>โรงพยาบาลผ่านเกณฑ์มาตรฐาน</t>
  </si>
  <si>
    <t xml:space="preserve"> พ.ย./ธ.ค.63/    ก.พ./ส.ค 64</t>
  </si>
  <si>
    <t>2.ประกาศนโยบายการดำเนินงานอาหารปลอดภัยในโรงพยาบาล</t>
  </si>
  <si>
    <t>3. ทบทวน SOP การสื่อสารระดับอำเภอ กรณีพบเหตุการณ์อาหารไม่ปลอดภัย</t>
  </si>
  <si>
    <t>4. จัดระบบการบริหารจัดการการจ้างเหมาอาหารผู้ป่วย ให้สามารถตรวจรับวัตถุดิบได้ตามที่กำหนดใน TOR</t>
  </si>
  <si>
    <t>5. จัดทำทำเนียบแหล่งวัตถุดิบที่โรงพยาบาลจัดซื้อประจำ</t>
  </si>
  <si>
    <t>6. จัดหาผัก/ผลไม้ และวัตถุดิบที่ปลอดภัย เข้าสู่โรงพยาบาลเพื่อเป็นวัตถุดิบในการปรุงประกอบอาหารในโรงครัวโรงพยาบาล โดยการทำ TOR สำหรับกำหนดเงื่อนไขการจ้างเหมา</t>
  </si>
  <si>
    <t>7.จัดทำบันทึกข้อตกลงความร่วมมือ( MOU) กับกลุ่มเกษตรกร</t>
  </si>
  <si>
    <t xml:space="preserve">8. จัดจุดจำหน่ายผักปลอดสารพิษ และวัตถุดิบปลอดภัยในโรงพยาบาลซึ่งมีการจำหน่ายอย่างน้อยเป็นประจำ อย่างน้อยสัปดาห์ละ  1 ครั้ง </t>
  </si>
  <si>
    <t>9.ตรวจวัตถุดิบอาหารสด อาหารแปรรูปที่ใช้ปรุงประกอบอาหารด้วยชุดทดสอบเบื้องต้น</t>
  </si>
  <si>
    <t>10. สุ่มเก็บตัวอย่างเพื่อส่งตรวจสารฆ่าแมลง 4 สาร ในผักสด/ผลไม้สด  โดยส่งที่กลุ่มงานคุ้มครองบริโภค สสจ.ลำปาง ในวันอังคารที่ 3 ของเดือน</t>
  </si>
  <si>
    <t>เดือนละ 2 ตัวอย่าง</t>
  </si>
  <si>
    <t xml:space="preserve">11.กำหนดเมนูอาหารล่วงหน้า 2 เดือน โดยพยายามให้เน้นเมนูที่ใช้ผักผลไม้พื้นบ้าน </t>
  </si>
  <si>
    <t>12.ดำเนินการตามเกณฑ์ประเมินโรงพยาบาลอาหารปลอดภัยจังหวัดลำปาง(เกณฑ์ 5 ด้าน)</t>
  </si>
  <si>
    <t>13.บูรณาการร่วมกับทีม Green and Clean Hospital ของโรงพยาบาล ดำเนินการตามเกณฑ์ Plus ตามเกณฑ์ประเมิน Green and Clean Hospital ระดับ Plus</t>
  </si>
  <si>
    <t>14.ขยายผลการดำเนินการในกลุ่มบุคลากรและเครือข่ายอาหารปลอดภัยในพื้นที่</t>
  </si>
  <si>
    <t>15.ติดป้ายประชาสัมพันธ์ให้ประชาชนทราบว่าโรงพยาบาลมีการใช้ผักปลอดสารพิษ และวัตถุดิบปลอดภัยที่ทางเข้าออก โรงพยาบาล</t>
  </si>
  <si>
    <t>16.สรุปผลการดำเนินงาน</t>
  </si>
  <si>
    <t xml:space="preserve"> โรงพยาบาลแม่ทะ จังหวัดลำปาง</t>
  </si>
  <si>
    <t>ยุทธศาสตร์ที่ 4  บริหารเป็นเลิศด้วยธรรมาภิบาล (Governance Excellence)</t>
  </si>
  <si>
    <t>ประเด็น./งาน. การพัฒนาระบบธรรมาภิบาลและองค์กรคุณภาพ</t>
  </si>
  <si>
    <t xml:space="preserve">                   โครงการพัฒนาองค์กรคุณภาพ</t>
  </si>
  <si>
    <t>ตัวชี้วัด (KPI) :</t>
  </si>
  <si>
    <t>โรงพยาบาลแม่ทะ ผ่านการรับรองคุณภาพตามมาตรฐาน HA ในเดือน ก.พ.2564</t>
  </si>
  <si>
    <t>สถานการณ์ / ข้อมูลพื้นฐาน :</t>
  </si>
  <si>
    <t>โรงพยาบาลแม่ทะ หมดอายุการรับรองการธำรงคุณภาพ บันไดขั้นที่ 2 เมื่อเดือน มิถุนายน 2562  ประเด็นที่ยังเป็นปัญหา คือการเชื่อมโยงระบบคุณภาพเพื่อนำสู่การปฏิบัติ และ ประเด็นของความต่อเนื่อง</t>
  </si>
  <si>
    <t>ในการดำเนินงาน มีการปรับเปลี่ยนบุคลากรผู้รับผิดชอบงานในบางหน่วยงาน และ บางทีมนำ  ในปี 2563 ตั้งเป้าหมายขอรับรองคุณภาพ HA</t>
  </si>
  <si>
    <t>เป้าหมาย/จำนวน</t>
  </si>
  <si>
    <t>ด้านโครงสร้างการดำเนินงาน</t>
  </si>
  <si>
    <t xml:space="preserve"> - ทบทวน ปรับปรุงคณะกรรมการและคณะทำงานให้</t>
  </si>
  <si>
    <t>6 ทีม</t>
  </si>
  <si>
    <t xml:space="preserve"> ต.ค.63</t>
  </si>
  <si>
    <t>กกบ.</t>
  </si>
  <si>
    <t>เหมาะสมและเป็นปัจจุบัน Lead team   PCT  RM  IM  HR</t>
  </si>
  <si>
    <t>ทีมนำ</t>
  </si>
  <si>
    <t>ศูนย์คุณภาพ ทีม FA  IS</t>
  </si>
  <si>
    <t xml:space="preserve"> - ทึมนำแต่ละด้าน กำหนดแผนและกิจกรรม ติดตามควบคุม</t>
  </si>
  <si>
    <t>กำกับให้เป็นไปตามแผน เสนอ กกบ.ทุกเดือน</t>
  </si>
  <si>
    <t>หัวหน้าหน่วยงาน</t>
  </si>
  <si>
    <t>ศูนย์คุณภาพ</t>
  </si>
  <si>
    <t>ด้านการพัฒนาบุคลากร</t>
  </si>
  <si>
    <t>inhouse</t>
  </si>
  <si>
    <t xml:space="preserve"> - จัดเวทีประชุม แลกเปลี่ยนเรียนรู้การดำเนินงานทบทวนและพัฒนา</t>
  </si>
  <si>
    <t xml:space="preserve"> - ประชุมเชิงปฏิบัติการสำหรับบุคลากรด้านการบริหารความเสี่ยง และการ</t>
  </si>
  <si>
    <t>ประเมินตนเองตามมาตรฐานเพื่อเขียนแบบประเมินตนเอง  service</t>
  </si>
  <si>
    <t>profile  โดยวิทยากรภายนอก</t>
  </si>
  <si>
    <t>out source</t>
  </si>
  <si>
    <t xml:space="preserve"> - ส่งบุคลากรเข้าร่วมอบรมหลักสูตร ของ สรพ.</t>
  </si>
  <si>
    <t>1. HA 503 SAR writing</t>
  </si>
  <si>
    <t>4 คน</t>
  </si>
  <si>
    <t>2. HA 401 การเยี่ยมสำรวจภายในและการสร้างโค้ชเพื่อขับเคลื่อน</t>
  </si>
  <si>
    <t>คุณภาพอย่างต่อเนื่อง (Internal Survey &amp; Coaching for Continuous Quality Journey)</t>
  </si>
  <si>
    <t>ด้านการประเมินผล M&amp;E</t>
  </si>
  <si>
    <t xml:space="preserve"> - รับการตรวจเยี่ยมจากทีม QRT จังหวัด ทุก 3 เดือน</t>
  </si>
  <si>
    <t>ทีมQRT จังหวัด</t>
  </si>
  <si>
    <t>ธ.ค.62,มี.ค,</t>
  </si>
  <si>
    <t>กกบ.ทีมนำ</t>
  </si>
  <si>
    <t>มิ.ย.,กย.63</t>
  </si>
  <si>
    <t>รวม 30 คน</t>
  </si>
  <si>
    <t>กกบ./ทีมนำ</t>
  </si>
  <si>
    <t>ประเด็น / งาน : มาตรการ</t>
  </si>
  <si>
    <t xml:space="preserve">ตัวชี้วัด (KPI) /ผลลัพธ์ที่ต้องการ  </t>
  </si>
  <si>
    <t>2 แห่ง</t>
  </si>
  <si>
    <t>4 ครั้ง</t>
  </si>
  <si>
    <t xml:space="preserve"> ต.ค.63-ก.ย.64</t>
  </si>
  <si>
    <t>ยุทธศาสตร์ที่ 4  การบริหารจัดการด้านการเงินการคลังของหน่วยบริการ</t>
  </si>
  <si>
    <t>การจัดสรรเงินอย่างเพียงพอ (Sufficient Allocation)</t>
  </si>
  <si>
    <t>พัฒนาระบบบัญชี (Accountting Management)</t>
  </si>
  <si>
    <t>พัฒนาศักยภาพบริหารด้านการเงินการคลังแก่เครือข่ายและบุคลากร (Network &amp; Capacity Building)</t>
  </si>
  <si>
    <t>สร้างประสิทธิภาพการบริหารจัดการ (Efficient Management)</t>
  </si>
  <si>
    <t>ติดตาม กำกับ เครื่องมือประสิทธิภาพทางการเงิน (Monitoring Management)</t>
  </si>
  <si>
    <t xml:space="preserve">ไม่มีภาวะวิกฤติทางการเงินในระดับ 5-7 </t>
  </si>
  <si>
    <t>ร้อยละของหน่วยบริการที่ประสบภาวะวิกฤติทางการเงินระดับ 7 ไม่เกินร้อยละ 0.00</t>
  </si>
  <si>
    <t>วิกฤติทางการเงินของโรงพยาบาลแม่ทะ ก.ค.2563 อยู่ในระดับ 1</t>
  </si>
  <si>
    <t>7 Plus ระดับ C</t>
  </si>
  <si>
    <t>1. การจัดสรรเงินอย่างเพียงพอ</t>
  </si>
  <si>
    <t>1.1 บริหารและจัดการเงินรูปแบบ One Province One Hospital</t>
  </si>
  <si>
    <t xml:space="preserve"> - จัดทำแผน Planfin ต้นปีงบประมาณ</t>
  </si>
  <si>
    <t>ต.ค.63,มี.ค.64</t>
  </si>
  <si>
    <t xml:space="preserve"> - งบ Basic Payment จัดสรร 90:Virtual 10</t>
  </si>
  <si>
    <t xml:space="preserve"> - จัดทำแผนและบริหารงบค่าเสื่อม 100% จาก 70,20,10%</t>
  </si>
  <si>
    <t>รพ.แม่ทะ/รพ.สต.</t>
  </si>
  <si>
    <t>1 ก.ค.-31 ส.ค.63</t>
  </si>
  <si>
    <t xml:space="preserve"> - จัดบริการ 5 กองทุนได้เพียงพอ ได้แก่ 1.หลักประกันสุขภาพถ้วนหน้า UC 2.กองทุนประกันสังคม 3.กองทุนข้าราชการ 4.กองทุนแรงงานต่างด้าวและคนต่างด้าว 5.กองทุนบุคคลที่มีปัญหาสถานะและสิทธิ</t>
  </si>
  <si>
    <t xml:space="preserve"> - บริหารรายได้และค่าใช้จ่ายของหน่วยบริการ ให้เป็นไปตามแผนและผล</t>
  </si>
  <si>
    <t>รายได้มากกว่ารายจ่าย</t>
  </si>
  <si>
    <t xml:space="preserve"> - จัดทำแผนรับ-จ่ายเงินบำรุง รพ.</t>
  </si>
  <si>
    <t xml:space="preserve"> - จัดทำแผน Fix cost และจัดทำแผนรับ-จ่ายเงินบำรุง รพ.สต.</t>
  </si>
  <si>
    <t>2. พัฒนาคุณภาพบัญชี</t>
  </si>
  <si>
    <t>2.1 โรงพยาบาลเป็น center การจัดทำบัญชีของอำเภอ</t>
  </si>
  <si>
    <t>2.2 ตรวจสอบคุณภาพบัญชีก่อนส่งงบทดลอง(รพ.ทุกเดือน รพ.สต.ทุกไตรมาส)</t>
  </si>
  <si>
    <t>2.3 ส่งงบทดลองทันเวลาทุกเดือน (รพ.วันที่ 10 ,รพ.สต.วันที่ 25)</t>
  </si>
  <si>
    <t>3. พัฒนาศักยภาพทีมบริหารด้านการเงินการคัง</t>
  </si>
  <si>
    <t>3.1 จัดประชุมวิชาการ พัฒนาศักยภาพทีมบริหารด้านการเงินการคลังจังหวัดลำปาง "ทักษะการจัดการยุค 4.0"</t>
  </si>
  <si>
    <t>3.2 เวทีแลกเปลี่ยนเรียนรู้แผนทางการเงินและการจัดเก็บรายได้ที่มีคุณภาพ</t>
  </si>
  <si>
    <t>3.3 เร่งรัดการใช้โปรแกรมติดตามลูกหนี้ RCM หน่วยงานที่เกี่ยวข้อง</t>
  </si>
  <si>
    <t>4. เพิ่มประสิทธิภาพการบริหารจัดการ</t>
  </si>
  <si>
    <t>4.1 สนับสนุนการจัดรูปแบบบริการร่วม A &amp; M2,M2 &amp; F2 ให้สอดคล้องกับ Service Plan เช่น การจัดบริการ ส่งต่อ ยา ฯลฯ</t>
  </si>
  <si>
    <t xml:space="preserve"> ต.ค.63-ก.ย.63</t>
  </si>
  <si>
    <t>4.2 มีทีม MRA ดำเนินการ Audit Chart &amp; สุ่มก่อน Claim ทุก 1-3 เดือน</t>
  </si>
  <si>
    <t>1 ทีม</t>
  </si>
  <si>
    <t>คงคลัง&lt;60 วัน</t>
  </si>
  <si>
    <t>4.4 ศูนย์จัดเก็บรายได้มีระบบตรวจสอบสิทธิ Claim ครบและทันเวลาภายใน 30 วัน ที่มีทะเบียนคุมลูกหนี้ทุกสิทธิ การทวนสอบลูกหนี้ ติดตามการชำระหนี้</t>
  </si>
  <si>
    <t>Claim ครบทุกสิทธิ 100% ,sent date 100%</t>
  </si>
  <si>
    <t>4.5 ประสาน CM รายโรคตรวจสอบข้อมูลบริการให้มีความครบถ้วน ถูกต้อง ทันเวลา และวิเคราะห์ผลการดำเนินงานเพื่อการพัฒนาต่อเนื่อง</t>
  </si>
  <si>
    <t>CM รับรู้และดำเนินการ</t>
  </si>
  <si>
    <t>5. ติดตาม กำกับ และประเมินผล</t>
  </si>
  <si>
    <t>5.1 เปรียบเทียบแผนทางการเงินกับผลการดำเนินงานทุกเดือน กรณีเกินแผนให้ขออนุมัติ นพ.สสจ.ปรับแผนดำเนินการ</t>
  </si>
  <si>
    <t>ไม่เกินแผน</t>
  </si>
  <si>
    <t>ต.ค.63/มี.ค.64</t>
  </si>
  <si>
    <t>5.2 วิเคราะห์ผลการดำเนินงานจากเครื่องมือทางการเงิน</t>
  </si>
  <si>
    <t xml:space="preserve"> - ประสิทธิภาพทางการเงิน (7 Plus efficiency) ทุกเดือน</t>
  </si>
  <si>
    <t>&gt;5</t>
  </si>
  <si>
    <t xml:space="preserve"> - ต้นทุนผู้ป้วยนอก &amp; ผู้ป่วยใน (Unit cost) เทียบกับกลุ่ม รพ.เดียวกัน</t>
  </si>
  <si>
    <t>ไม่เกินค่ากลางกลุ่ม รพ.</t>
  </si>
  <si>
    <t xml:space="preserve"> - ความเสี่ยงทางการเงิน (Risk Score) กลุ่ม 4-7</t>
  </si>
  <si>
    <t xml:space="preserve"> - ศักยภาพการให้บริการผู้ป่วยใน (CMI อัตราครองเตียง)</t>
  </si>
  <si>
    <t>&gt;80%</t>
  </si>
  <si>
    <t xml:space="preserve"> - HGR เปรียบเทียบกลุ่ม รพ.เดียวกัน ได้แก่ ผลผลิต LC &amp; MC (ค่ายา Lab เวชภัณฑ์)</t>
  </si>
  <si>
    <t>ผ่านทั้ง 4 ตัว</t>
  </si>
  <si>
    <t xml:space="preserve"> - ผลประเมิน New TPS กระบวนการและผลดำเนินงาน &lt;13 คะแนน</t>
  </si>
  <si>
    <t>เกรด A ร้อยละ 80</t>
  </si>
  <si>
    <t xml:space="preserve"> - ตรวจสอบงบการเงินเบื้องต้น</t>
  </si>
  <si>
    <t>ผ่านเกณฑ์ร้อยละ 100</t>
  </si>
  <si>
    <t>5.3 การบริหารคลังพัสดุ</t>
  </si>
  <si>
    <t>(1) จัดทำแผนจัดหาพัสดุประจำปี</t>
  </si>
  <si>
    <t>(2) ประชุมเชิงปฏิบัติการการดำเนินงานด้านพัสดุโดยวิธีทางอิเล็คทรอนิกส์ (2 วัน)</t>
  </si>
  <si>
    <t xml:space="preserve"> - นักจัดการงานทั่วไป</t>
  </si>
  <si>
    <t xml:space="preserve"> - จนท.พัสดุ รพ.</t>
  </si>
  <si>
    <t xml:space="preserve"> - ผู้ช่วย สสอ.</t>
  </si>
  <si>
    <t>5.4 ติดตามรายงานการประชุม คกก.CFO ทุกเดือน</t>
  </si>
  <si>
    <t>12 ครั้ง</t>
  </si>
  <si>
    <t xml:space="preserve">ยุทธศาสตร์ที่ 3  บุคลากรเป็นเลิศ (People Excellence) </t>
  </si>
  <si>
    <r>
      <rPr>
        <b/>
        <sz val="14"/>
        <rFont val="TH SarabunPSK"/>
        <family val="2"/>
      </rPr>
      <t xml:space="preserve">ประเด็น / งาน </t>
    </r>
    <r>
      <rPr>
        <sz val="14"/>
        <rFont val="TH SarabunPSK"/>
        <family val="2"/>
      </rPr>
      <t xml:space="preserve">:  การพัฒนาระบบบริหารจัดการกำลังคนด้านสุขภาพ </t>
    </r>
  </si>
  <si>
    <t xml:space="preserve">การผลิตและพัฒนาก่าลังคนด้านสุขภาพสู่ความ เป็นมืออาชีพ </t>
  </si>
  <si>
    <t xml:space="preserve">Happy MOPH กระทรวงสาธารณสุข กระทรวงแห่งความสุข </t>
  </si>
  <si>
    <t xml:space="preserve">อัตรากำลังที่มีอยู่จริงของหน่วยบริการทุกระดับที่เพียงพอคิดเป็นร้อยละ 80 ขึ้นไป เมื่อเทียบกับกรอบอัตรากำลังที่ควรมี 
ปี 64 =…88%…ปี 65=…90%.. </t>
  </si>
  <si>
    <t>มีการบริหารจัดการระบบการผลิตและพัฒนากำลังคน เพื่อให้ได้บุคลากรด้านสุขภาพทั้งปริมาณและศักยภาพเพียงพอ ปี 64 =…ผ่าน 5 องค์ประกอบ</t>
  </si>
  <si>
    <t xml:space="preserve">บุคลากรในระบบสุขภาพ ได้รับการพัฒนาให้มีขีดสมรรถนะอย่างมืออาชีพ และศักยภาพตามเกณฑ์มาตรฐานในทุกระดับสถานบริการ </t>
  </si>
  <si>
    <t xml:space="preserve">ทีม CHRO จังหวัด ทีม HR จังหวัดและอำเภอ ได้รับการพัฒนาความรู้ ทักษะ สมรรถนะเพื่อทำงานอย่างมืออาชีพ ปี 64 =…ร้อยละ 100…ปี 65= … - ..  </t>
  </si>
  <si>
    <t xml:space="preserve">นำผลดัชนีความสุขของคนทำงาน (Happinometer) มาใช้ในการพัฒนาองค์กร เพื่อให้บรรลุเป้าหมายร่วมคือ ประชาชนสุขภาพดี เจ้าหน้าที่มีความสุข ระบบสุขภาพยั่งยืน  64 =…ร้อยละ 90…ปี 65=…ร้อยละ 95..   </t>
  </si>
  <si>
    <t>ผลการประเมินความสุขของเจ้าหน้าที่พบว่าด้าน Happy money ต่ำสุด (ร้อยละ 46.00)</t>
  </si>
  <si>
    <t>ผลการประเมินความสุขของเจ้าหน้าที่ Happinometer (ร้อยละ 62.00)</t>
  </si>
  <si>
    <t>สถานบริการสาธารณสุขมีผลงานวิจัย / R2R จำนวน 3 เรื่อง/แห่ง</t>
  </si>
  <si>
    <t>1. บุคลากรตอบแบบประเมินดัชนีความสุขของคนทำงาน _x000B_   (Happinometer) 100%</t>
  </si>
  <si>
    <t>2. หัวหน้างานประเมินสุขภาวะองค์กร (HPI) 100%</t>
  </si>
  <si>
    <t>3. กิจกรรมจิตอาสา "เราทำความดีด้วยหัวใจ"</t>
  </si>
  <si>
    <t>4. กิจกรรม HAPPY MOPH กระทรวงสาธารณสุขกระทรวงแห่งความสุข</t>
  </si>
  <si>
    <t>4.1 นำแบบประเมินความสุขของบุคลากรสาธารณสุข (Happinometer)</t>
  </si>
  <si>
    <t xml:space="preserve">       - วิเคราะห์ข้อมูล/ปัญหา</t>
  </si>
  <si>
    <t xml:space="preserve">       - วางแผนแก้ไขปัญหา</t>
  </si>
  <si>
    <t xml:space="preserve">       - จัดกิจกรรมส่งเสริมการสร้างสุขในองค์กร</t>
  </si>
  <si>
    <t xml:space="preserve">     (1) โครงการกิจกรรมกีฬาสาธารณสุขสร้างสุขภาพ คปสอ. </t>
  </si>
  <si>
    <t xml:space="preserve"> ธ.ค.63</t>
  </si>
  <si>
    <t>นายสมควร</t>
  </si>
  <si>
    <t xml:space="preserve">     (2) โครงการส่งเสริมคุณธรรมและจริยธรรมเจ้าหน้าที่หน่วยงาน ประกอบด้วย</t>
  </si>
  <si>
    <t xml:space="preserve"> - อบรม พรบ.ระเบียบข้าราชการพลเรือน พ.ศ. 2562 และระเบียบลูกจ้าง พกส.</t>
  </si>
  <si>
    <t xml:space="preserve"> - ประชุมเสริมสร้างคุณธรรม จริยธรรม ฝึกสมาธิ</t>
  </si>
  <si>
    <t xml:space="preserve"> - เข้าร่วมกิจกรรมงานพิธีต่าง ๆ</t>
  </si>
  <si>
    <t>ที่ว่าการอำเภอ</t>
  </si>
  <si>
    <t xml:space="preserve"> - ประชุมเตรียมความพร้อมของบุคคลากรที่จะเกษียณ</t>
  </si>
  <si>
    <t>4.2 ประชุมเชิงปฏิบัติการ Happy MOPH : สุขสร้างได้</t>
  </si>
  <si>
    <t xml:space="preserve">4.3 ทุกหน่วยงานมีการนำเอาดัชนีความสุขของคนทำงาน (Happy Work _x000B_     Life Index) ไปใช้ และมีการจัดทำแผนงานสร้างสุขในหน่วยงาน </t>
  </si>
  <si>
    <t>4.4 สาธารณสุขสร้างสุข 9 HAPPY Life Index) ไปใช้ และมีการจัดทำแผนงานสร้างสุขในหน่วยงาน</t>
  </si>
  <si>
    <t>แผนปฏิบัติการสาธารณสุข (งานประจำ)  ประจำปีงบประมาณ 2564</t>
  </si>
  <si>
    <t>คปสอ.แม่ทะ อำเภอแม่ทะ จังหวัดลำปาง</t>
  </si>
  <si>
    <t>กลุ่มงาน รังสีวิทยา โรงพยาบาลแม่ทะ</t>
  </si>
  <si>
    <t>ตัวชี้วัด.... ห้องปฏิบัติการทางรังสีโรงพยาบาลแม่ทะธำรงมาตรฐานห้องปฏิบัติการรังสีวินิจฉัยกระทรวงสาธารณสุข ปีงบประมาณ 2564</t>
  </si>
  <si>
    <t>สถานการณ์และข้อมูลพื้นฐาน : กระทรวงสาธารณสุข โดยกรมวิทยาศาสตร์การแพทย์ ได้จัดทำเกณฑ์และแนวทางในการพัฒนางานรังสีวินิจฉัย ฉบับปี 2562 สำหรับโรงพยาบาลสังกัดกระทรวงสาธารณสุข</t>
  </si>
  <si>
    <t xml:space="preserve">และ กลุ่มงานรังสีวิทยา ได้ผ่านการรับรองมาตรฐานห้องปฏิบัติการรังสีวิทยา แล้วเมื่อ เดือนกุมภาพันธ์ 2563 </t>
  </si>
  <si>
    <t>ชื่อโครงการ / รายละเอียดกิจกรรม</t>
  </si>
  <si>
    <t xml:space="preserve">พื้นที่ดำเนินการ </t>
  </si>
  <si>
    <t>โครงการ ธำรงมาตรฐานห้องปฏิบัติการทางรังสีวินิจฉัย</t>
  </si>
  <si>
    <t xml:space="preserve">ตามเกณฑ์มาตรฐาน กรมวิทยาศาสตร์การแพทย์ </t>
  </si>
  <si>
    <t>1.รับการนิเทศติดตามมาตรฐาน</t>
  </si>
  <si>
    <t>-รับการนิเทศติดตามจากทีมนิเทศของ สสจ.ลป</t>
  </si>
  <si>
    <t>ได้รับการนิเทศ</t>
  </si>
  <si>
    <t>งบร</t>
  </si>
  <si>
    <t>พิทยา</t>
  </si>
  <si>
    <t>2.ดำเนินกิจกรรมตามมาตรฐาน ประจำปี</t>
  </si>
  <si>
    <t>- การสอบเทียบมาตรฐานเครื่องเอกซเรย์ ปีละครั้ง</t>
  </si>
  <si>
    <t>3 เครื่อง</t>
  </si>
  <si>
    <t>มีผลการสอบเทียบ</t>
  </si>
  <si>
    <t xml:space="preserve">  (หมวดเครื่องมือและอุปกรณ์  ข้อที่ 1)</t>
  </si>
  <si>
    <t>- การตรวจวัดปริมาณรังสีส่วนบุคคลแก่ผู้ปฎิบัติงาน</t>
  </si>
  <si>
    <t>มีผลการวัดรังสี</t>
  </si>
  <si>
    <t>ทางด้านรังสี</t>
  </si>
  <si>
    <t xml:space="preserve">  (หมวดผู้ให้บริการ ข้อที่ 11)</t>
  </si>
  <si>
    <t>3.พัฒนาบุคลากร</t>
  </si>
  <si>
    <t>-การประชุมวิชาการภายนอกจังหวัด เรื่องการสอบเทียบ</t>
  </si>
  <si>
    <t>กรุงเทพฯ</t>
  </si>
  <si>
    <t>ได้รับความรู้เรื่อง</t>
  </si>
  <si>
    <t xml:space="preserve"> ตค.63-กย.64</t>
  </si>
  <si>
    <t>ระบบสร้างภาพเอกซเรย์ดิจิตอล (ค่าลงทะเบียน+เบี้ยเลี้ยง)</t>
  </si>
  <si>
    <t>การสอบเทียบ DR</t>
  </si>
  <si>
    <t>3 ครั้ง</t>
  </si>
  <si>
    <t>มีการแลกเปลี่ยน</t>
  </si>
  <si>
    <t xml:space="preserve">เรียนรู้ ติดตามงาน และสรุปผลงานห้องปฎิบัติการทางรังสี </t>
  </si>
  <si>
    <t>ความรู้ระหว่าง รพ.</t>
  </si>
  <si>
    <t xml:space="preserve"> -ทบทวนพัฒนาทักษะทางด้านการป้องกันอันตรายจากรังสี </t>
  </si>
  <si>
    <t>3คน</t>
  </si>
  <si>
    <t>ผู้ปฏิบัติงานมี</t>
  </si>
  <si>
    <t>เมย.64</t>
  </si>
  <si>
    <t>แก่ผู้ที่ปฎิบัติงานในห้องปฎิบัติการทางรังสี</t>
  </si>
  <si>
    <t>ความรู้ในส่วนขาด</t>
  </si>
  <si>
    <t>4.ปรับปรุงคุณภาพเครื่องมือ</t>
  </si>
  <si>
    <t>-จ้างเหมาซ่อมบำรุงประจำปี เครื่องเอกซเรย์ ไม่รวมอะไหล่</t>
  </si>
  <si>
    <t>1 งาน</t>
  </si>
  <si>
    <t>เครื่องมือได้รับการ</t>
  </si>
  <si>
    <t>บำรุงรักษาเชิง</t>
  </si>
  <si>
    <t xml:space="preserve">  (หมวดเครื่องมือและอุปกรณ์  ข้อที่ 4)</t>
  </si>
  <si>
    <t>ป้องกัน</t>
  </si>
  <si>
    <t xml:space="preserve">      คิวแยกเฉพาะจุดบริการคลินิก/คิวออนไลน์/มีจอแสดงลำดับคิวเห็นชัดเจน</t>
  </si>
  <si>
    <t>มีระบบคิวสำหรับผู้ใช้บริการในโรงพยาบาล</t>
  </si>
  <si>
    <t xml:space="preserve">   - วิเคราะห์ และศึกษาหาข้อมูลเกี่ยวกับระบบคิวห้องตรวจ</t>
  </si>
  <si>
    <t>- จุดลงทะเบียนผู้ป่วย</t>
  </si>
  <si>
    <t>ต.ค.63 - ธ.ค.63</t>
  </si>
  <si>
    <t xml:space="preserve">   - จัดซื้อวัสดุอุปกรณ์</t>
  </si>
  <si>
    <t>- จุดซักประวัติ</t>
  </si>
  <si>
    <t>พ.ย.63</t>
  </si>
  <si>
    <t xml:space="preserve">      * จัดซื้ออุปกรณ์เครื่องพิมพ์บัตรคิว (เครื่องพิมพ์ Termal)</t>
  </si>
  <si>
    <t>4 เครื่อง</t>
  </si>
  <si>
    <t>- ห้องตรวจแพทย์</t>
  </si>
  <si>
    <t xml:space="preserve">    อิศราพงษ์</t>
  </si>
  <si>
    <t xml:space="preserve">      * จัดซื้อเครื่องยิงบาร์โค้ด</t>
  </si>
  <si>
    <t>,งานบริหารฯ</t>
  </si>
  <si>
    <t xml:space="preserve">      * จัดซื้อตัวแยกสายสัญญาณ HDMI (ใช้แยกสัญญาณภาพเป็น 2 จอ)</t>
  </si>
  <si>
    <t>1 ตัว</t>
  </si>
  <si>
    <t xml:space="preserve">   - ดำเนินการติดตั้งและใช้งานระบบ</t>
  </si>
  <si>
    <t>พ.ย.64 - ก.ย.64</t>
  </si>
  <si>
    <t xml:space="preserve">   - ประเมินผลระบบคิว</t>
  </si>
  <si>
    <t>ส.ค.64</t>
  </si>
  <si>
    <t>ผู้รับบริการที่มีนัดหมาย ได้รับการนัดหมาย</t>
  </si>
  <si>
    <t xml:space="preserve">      แสดงเวลานัดหมายชัดเจน หรือมีลำดับขั้นตอน</t>
  </si>
  <si>
    <t>ที่ชัดเจน</t>
  </si>
  <si>
    <t>อิศราพงษ์</t>
  </si>
  <si>
    <t xml:space="preserve">      การนัดหมาย ระบุในใบนัดผู้ป่วยครั้งต่อไป</t>
  </si>
  <si>
    <t xml:space="preserve">      สำเนาบัตรประชาชน มีการใช้เครื่องอ่านบัตรประชาชน</t>
  </si>
  <si>
    <t>ต.ค.-ธ.ค. ยกเลิกบัตร OPD Card และเรียกเก็บสำเนาบัตร 100 %</t>
  </si>
  <si>
    <t xml:space="preserve">      สำหรับผู้รับบริการและจัดเก็บข้อมูลเวชระเบียนผู้ป่วยด้วยรูปแบบอิเล็กทรอนิกส์ (EMR) และมีการใช้ใบสั่งยาในรูปแบบอิเล็กทรอนิกส์ทุกห้องตรวจ</t>
  </si>
  <si>
    <t>ระบบ OPD Scan, HOSxP</t>
  </si>
  <si>
    <t>มีระบบจัดเก็บเวชระเบียน และการสั่งยาในระบบ HOSxP</t>
  </si>
  <si>
    <t xml:space="preserve">     (Enterprise Resource Planning)ในการบริหารจัดระบบงาน Back Office ให้มีความเชื่อมโยงกัน เช่น ระบบบัญชี การจัดซื้อจัดจ้าง การบริหารจัดการทรัพยากรบุคคล เป็นต้น</t>
  </si>
  <si>
    <t>ระบบ Back Office</t>
  </si>
  <si>
    <t xml:space="preserve">มีระบบ Back office ใช้งาน </t>
  </si>
  <si>
    <t>ต.ค.-ก.ย. อย่างน้อย 1 ระบบ</t>
  </si>
  <si>
    <t xml:space="preserve">     ในการบริหารจัดระบบงาน Back Office</t>
  </si>
  <si>
    <t>เชื่อมเครื่องวัดความดันเข้าระบบ HOSxP</t>
  </si>
  <si>
    <t>เครื่องวัดความดันโลหิตสามารถส่งข้อมูลผู้รับบริการเข้าระบบ HOSxP ได้</t>
  </si>
  <si>
    <t>ต.ค.-ก.ย.</t>
  </si>
  <si>
    <t>ระบบ Internet</t>
  </si>
  <si>
    <t>บูรณาการเงิน</t>
  </si>
  <si>
    <t xml:space="preserve">     UC     </t>
  </si>
  <si>
    <t>ต.ค.63- ก.ย.64</t>
  </si>
  <si>
    <t>เพื่อให้มีระบบพร้อมใช้งาน</t>
  </si>
  <si>
    <t>ฝ่ายบริหาร</t>
  </si>
  <si>
    <t>ระบบ HOSxP</t>
  </si>
  <si>
    <t>เว็บไซต์ รพ.แม่ทะ</t>
  </si>
  <si>
    <t>คปสอ แม่ทะ  จังหวัดลำปาง</t>
  </si>
  <si>
    <t xml:space="preserve">ยุทธศาสตร์ ที่ 2 </t>
  </si>
  <si>
    <t xml:space="preserve">1. ปีงบประมาณ 2563 ประชาชนได้รับบริการการแพทย์แผนไทยและการแพทย์ทางเลือก  ในโรงพยาบาลคิดเป็น ร้อยละ 7.76  ภาพรวมทั้งอำเภอคิด เป็นร้อยละ 30 </t>
  </si>
  <si>
    <t>2.  ปีงบประมาณ2563 มีมูลค่าการใช้ยาสมุนไพร ในโรงพยาบาล คิดเป็นร้อยละ 0.44  ภาพรวมทั้งอำเภอคิดเป็นร้อยละ 0.97</t>
  </si>
  <si>
    <t>ตค.63 - กย. 64</t>
  </si>
  <si>
    <t>กสต.</t>
  </si>
  <si>
    <t xml:space="preserve"> ด้วยการพอกเข่าด้วยตนเอง</t>
  </si>
  <si>
    <t>/รพ.สต.นากวาง</t>
  </si>
  <si>
    <t>โรคข้อเข่าเสื่อม/โรคไมเกรน/โรคอัมพฤกษ์ อัมพาต/</t>
  </si>
  <si>
    <t>โรคภูมิแพ้ทางเดินหายใจส่วนต้น(allergic rhinitis)</t>
  </si>
  <si>
    <t>ผู้ป่วยนอกได้รับการรักษาโดยแพทย์แผนไทย</t>
  </si>
  <si>
    <t>ในโรงพยาบาล PCU และรพ.สต</t>
  </si>
  <si>
    <t>รพ.สต 10รายการ</t>
  </si>
  <si>
    <t>รพ.สตทุกแห่ง</t>
  </si>
  <si>
    <t>รพ.แม่ทะ 49 รายการ</t>
  </si>
  <si>
    <t xml:space="preserve"> ( ยาฟ้าทะลายโจร/ ยาขมิ้นชัน )</t>
  </si>
  <si>
    <t>มียาสมุนไพร</t>
  </si>
  <si>
    <t>ในสถานบริการ</t>
  </si>
  <si>
    <t>- ยาผสมเพชรสังฆาต ทดแทน Daflon</t>
  </si>
  <si>
    <t>- ยาขี้ผึ้งไพลหรือครีมไพลทดแทนครีมน้ำมันระกำ</t>
  </si>
  <si>
    <t>- ครีมพญายอ ทดแทน Acyclovir Cream</t>
  </si>
  <si>
    <t>- กลีเซอรีนพญายอ ทดแทน TA Oral Paste</t>
  </si>
  <si>
    <t>ยาผสมเถาวัลย์เปรียง ,ยาสหัศธารา</t>
  </si>
  <si>
    <t>ประชาชน</t>
  </si>
  <si>
    <t>อ.แม่ทะ</t>
  </si>
  <si>
    <t>จนท.ผู้รับผิดชอบงานแพทย์แผนไทย</t>
  </si>
  <si>
    <t>ไพรในสถานบริการ</t>
  </si>
  <si>
    <t>รวมเงิน</t>
  </si>
  <si>
    <t>พิมภา/ฐิตาภา</t>
  </si>
  <si>
    <t>คปสอ.................แม่ทะ....................................จังหวัดลำปาง</t>
  </si>
  <si>
    <t>√</t>
  </si>
  <si>
    <t>1.อัตราการฆ่าตัวตายสำเร็จลดลงจากปีที่ผ่านมาร้อยละ 5</t>
  </si>
  <si>
    <t xml:space="preserve">   (อัตราการฆ่าตัวตายสำเร็จไม่เกิน 6.3 : แสนประชากร)</t>
  </si>
  <si>
    <t>2.ผู้พยายามฆ่าตัวตายซ้ำลดลงจากปีที่ผ่านมา (อัตราการฆ่าตัวตายซ้ำไม่เกินร้อยละ 10)</t>
  </si>
  <si>
    <t>3.ผู้พยายามฆ่าตัวตายไม่สำเร็จได้รับการดูแลต่อเนื่องอย่างน้อย 2 ครั้ง</t>
  </si>
  <si>
    <t>4.ผู้ป่วยโรคซึมเศร้าเข้าถึงบริการร้อยละ 90</t>
  </si>
  <si>
    <t>5.ร้อยละของผู้ป่วยโรคจิตเข้าถึงบริการร้อยละ55 (เขต 1 ร้อยละ60)</t>
  </si>
  <si>
    <t>6.งานยาเสพติดผ่านHA</t>
  </si>
  <si>
    <t>7.อัตราการเสพซ้ำหลังบำบัดและติดตามครบ1ปี น้อยกว่าร้อยละ20</t>
  </si>
  <si>
    <t>ดังนั้นในปี 2564 การเฝ้าระวังผู้ที่เสี่ยงต่อการฆ่าตัวตายจะต้องได้รับการคัดกรองและคลอบคลุม  โดยเฉพาะผู้ที่มีอายุตั้งแต่ 15 ขึ้นไปทุกราย  เพื่อค้นหา คัดกรองผู้ป่วย วินิจฉัย รักษาและติดตามเฝ้าระวัง</t>
  </si>
  <si>
    <t>โครงการ / กิจกรรมหลัก</t>
  </si>
  <si>
    <t>เป้าหมายและจำนวน</t>
  </si>
  <si>
    <t>พื้นที่ดำเนินการ (ระบุ PCC)</t>
  </si>
  <si>
    <t>ผลผลิต/ผลลัพธ์</t>
  </si>
  <si>
    <t>ปีงบประมาณ  2564</t>
  </si>
  <si>
    <t>กิจกรรมที่ 1 PP&amp;P Excellence</t>
  </si>
  <si>
    <t>งานสุขภาพจิต</t>
  </si>
  <si>
    <t>ร้อยละ 90</t>
  </si>
  <si>
    <t>เพิ่มอัตราการรักษาสำเร็จในผู้ป่วยซึมเศร้ารายใหม่</t>
  </si>
  <si>
    <t>เสาวนีย์, ธิราภรณ์, บรรเจิดพร</t>
  </si>
  <si>
    <t>ค้นหาผู้ป่วยโรคซึมเศร้ารายใหม่ในพื้นที่/เพิ่มการเข้าถึงโรคซึมเศร้าในอำเภอแม่ทะ</t>
  </si>
  <si>
    <t>3.สอบสวนโรคครอบครัวผู้ฆ่าตัวตายสำเร็จร่วมกับ รพ.สต.ในพื้นที่ทุกราย 1 ครั้ง/คน/ปี</t>
  </si>
  <si>
    <t>ร้อยละ 100</t>
  </si>
  <si>
    <t>วางแผนร่วมกันในทีมสหวิชาชีพเพื่อติดตามดูแลและเฝ้าระวังครอบครัวผู้ฆ่าตัวตายสำเร็จทุกราย</t>
  </si>
  <si>
    <t>พย.63-ก.ย.64</t>
  </si>
  <si>
    <t>3.Committed suicide case conference  ทุกราย และส่งสรุปรายงานภายใน 1 เดือน</t>
  </si>
  <si>
    <t xml:space="preserve">4.ติดตามผู้ป่วยพยายามฆ่าตัวตายทุกราย 2 ครั้ง/คน/ปี </t>
  </si>
  <si>
    <t>ไม่เกิดอุบัติการณ์การพยายามฆ่าตัวตายซ้ำ/ฆ่าตัวตายสำเร็จ</t>
  </si>
  <si>
    <t>ประชาชน 95 หมู่บ้าน</t>
  </si>
  <si>
    <t>รพ/รพ.สต.ทุกแห่ง</t>
  </si>
  <si>
    <t>ประชาชนในพื้นที่รับรู้ข้อมูลข่าวสารและเฝ้าระวังสังเกตุในการป้องกันการฆ่าตัวตายในชุมชน</t>
  </si>
  <si>
    <t xml:space="preserve">กิจกรรม ที่2   Service Excellence </t>
  </si>
  <si>
    <t>1.1 ทบทวนแนวทางการดูแลผู้ป่วยจิตเวช ผู้ป่วยจิตเวชฉุกเฉินและผู้ป่วยสารเสพติด</t>
  </si>
  <si>
    <t>รพ.แม่ทะ/รพ.สต.13แห่ง</t>
  </si>
  <si>
    <t>เพิ่มความเข้าใจและมั่นใจในการดูแลผู้ป่วยจิตเวช  ผู้ป่วยจิตเวชฉุกเฉินและผู้ป่วยสารเสพติดในพื้นที่</t>
  </si>
  <si>
    <t>พ.ย.63-ก.ย.64</t>
  </si>
  <si>
    <t xml:space="preserve">พญ.อภิชญา, เสาวนีย์ </t>
  </si>
  <si>
    <t>1.2 ออกหน่วยให้บริการตรวจรักษาและติดตามเยี่ยมบ้านร่วมกับ              ทีมสหวิชาชีพ</t>
  </si>
  <si>
    <t>ต.หัวเสือ/ต.น้ำโจ้</t>
  </si>
  <si>
    <t>เพิ่มการเข้าถึงบริการผู้ป่วยจิตเวช ลดอัตรการขาดนัด/ขาดยา</t>
  </si>
  <si>
    <t>เสาวนีย์, ธิราภรณ์</t>
  </si>
  <si>
    <t>1.3 เยี่ยมบ้านผู้ป่วยเรื้อรัง (SMI-V)และ case VIP จิตเวช (ผู้ป่วย              ในพระบรมราชินูปถัมภ์) ด้วยทีมสหวิชาชืพ</t>
  </si>
  <si>
    <t>15 ราย/ 1 ราย</t>
  </si>
  <si>
    <t>ติดตามดูแลผู้ป่วยจิตเวชเรื้อรังให้ได้รับการดูแลอย่างเหมาะสม/ประสานส่งต่อในรายที่มีภาวะฉุกเฉินทางจิตเวช</t>
  </si>
  <si>
    <t>เสาวนีย์</t>
  </si>
  <si>
    <t>1.4 ใช้แบบติดตามผู้ป่วยจิตเวชเรื้อรังในชุมชน 10 ด้าน</t>
  </si>
  <si>
    <t>การติดตามเยี่ยมผู้ป่วยจิตเวชเรื้อรังกลุ่มเสี่ยงในชุมชน ครอบคลุมประเด็นความจำเป็นในการดูแล 10 ด้าน</t>
  </si>
  <si>
    <t xml:space="preserve">เสาวนีย์      </t>
  </si>
  <si>
    <t>2.สอบสวน/เฝ้าระวังความเสี่ยงต่อการฆ่าตัวตายในกลุ่มเสี่ยงทุกกลุ่มวัย เน้นโรคจิตเวช /โรคเรื้อรังและสารเสพติด</t>
  </si>
  <si>
    <t>2.1 ทบทวนแนวทางการสอบสวนโรค/แนวทางการดูแลผู้ที่มีภาวะเสี่ยงต่อการฆ่าตัวตายทุกกลุ่มวัย</t>
  </si>
  <si>
    <t>เพิ่มประสิทธิภาพในการสอบสวนและเฝ้าระวังความเสี่ยงต่อการฆ่าตัวตาย</t>
  </si>
  <si>
    <t>2.2 ส่งต่อข้อมูลผู้ป่วยจิตเวช/ซึมเศร้าและสารเสพติด ให้ทุกพื้นที่</t>
  </si>
  <si>
    <t>พื้นที่มีข้อมูลผู้ป่วยกลุ่มเสี่ยงต่อการฆ่าตัวตายเพื่อใช้วางแผนการดูแลต่อเนื่องร่วมกัน</t>
  </si>
  <si>
    <t>3. กำหนดบุคลากรที่รับผิดชอบ</t>
  </si>
  <si>
    <t>3.1 งานสุขภาพจิต</t>
  </si>
  <si>
    <t>ประสานส่งต่อข้อมูลผู้ป่วยจิตเวชแก่พื้นที่ทุก รพ.สต.</t>
  </si>
  <si>
    <t xml:space="preserve">เสาวนีย์, ธิราภรณ์ </t>
  </si>
  <si>
    <t>ใช้แนวปฏิบัติเดียวกันในการดูแลส่งต่อผู้ป่วยจิตเวชฉุกเฉิน</t>
  </si>
  <si>
    <t>เพิ่มประสิทธิภาพในการสอบสวนและติดตามดูแลผู้ป่วย OSCC</t>
  </si>
  <si>
    <t xml:space="preserve"> - Admit ผู้ป่วยจิตเวชฉุกเฉิน, เสี่ยงต่อฆ่าตัวตาย, Alcohol Harmful, Alcohol withdrawal</t>
  </si>
  <si>
    <t>ให้การดูแลผู้ป่วยจิตเวชฉุกเฉินต่างๆได้อย่างมีประสิทธิภาพ  โดยมีจิตแพทย์ รพ.แม่ข่ายเป็นที่ปรึกษา</t>
  </si>
  <si>
    <t xml:space="preserve"> - ส่งต่อข้อมูลผู้ป่วยจิตเวชที่ต้องได้รับการดูแลที่บ้านให้กับศูนย์ COC</t>
  </si>
  <si>
    <t>ลดอัตราการขาดนัดขาดยาในผู้ป่วยจิตเวช  โดยทุกพื้นที่สามารถติดตามการดูแลผู้ป่วยจิตเวชอย่างต่อเนื่องโดยระบบ COC</t>
  </si>
  <si>
    <t xml:space="preserve"> - conference case จิตเวชที่มีความซับซ้อนร่วมกับทีมสุขภาพจิต รพ.ลำปางและทีมสหวิชาชีพ และพื้นที่เขตรับผิดชอบในชุมชน</t>
  </si>
  <si>
    <t>วางแผนการดูแลก่อนการจำหน่ายร่วมกับพื้นที่ชุมชน  ลดอัตราการกลับ Admit ซ้ำ</t>
  </si>
  <si>
    <t>3.2 งานยาเสพติด</t>
  </si>
  <si>
    <t>ประสานส่งต่อข้อมูลผู้ป่วยสารเสพติดแก่พื้นที่ทุก รพ.สต.</t>
  </si>
  <si>
    <t>กิจกรรม ที่ 3  People Excellence</t>
  </si>
  <si>
    <t>กิจกรรมพัฒนาสมรรถนะบุคลากรจิตเวชระดับอำเภอ</t>
  </si>
  <si>
    <t>1. พัฒนาสมรรถนะเจ้าหน้าที่ผู้รับผิดชอบงานสุขภาพจิตระดับอำเภอ</t>
  </si>
  <si>
    <t>1.1 ประชุมคณะกรรมการสุขภาพจิตระดับอำเภอผู้รับผิดชอบงานสุขภาพจิตระดับตำบล  จำนวน 2  ครั้ง/ปี</t>
  </si>
  <si>
    <t>ผู้รับผิดชอบงานจำนวน 25 คน</t>
  </si>
  <si>
    <t>เพื่อส่งต่อข้อมูล  ติดตามการดูแลผู้ป่วยจิตเวชในพื้นที่</t>
  </si>
  <si>
    <t>1.2 ทบทวนแนวทางปฏิบัติการดำเนินงานสุขภาพจิตและยาเสพติด(OPD/IPD/ER/PCU)การคัดกรองกลุ่มเสี่ยงโรคซึมเศร้า  การดูแลรักษาและการติดตามเยี่ยมบ้าน โดยอาศัยกระบวนการมีส่วนร่วมของชุมชน</t>
  </si>
  <si>
    <t>รพ.แม่ทะ/รพ.สต. นำปัญหาที่ได้มาหาแนวทางแก้ไขร่วมกันในเวที</t>
  </si>
  <si>
    <t xml:space="preserve">1.3 วิเคราะห์สถานการณ์ขนาดและความรุนแรงของจิตเวชฉุกเฉินรายพื้นที่ </t>
  </si>
  <si>
    <t>1.4 คืนข้อมูลผู้ป่วยจิตเวชฉุกเฉินรายพื้นที่ๆมีขนาดความรุนแรงความชุกและมียุ่งยากซับซ้อนแก่ภาคีเครือข่าย 2 ครั้ง/ปี</t>
  </si>
  <si>
    <t>สร้างความเข้าใจและหาแนวทางการดูแลผู้ป่วยจิตเวชร่วมกันกับภาคีเครือข่าย</t>
  </si>
  <si>
    <t>รร.มัธยม อ.แม่ทะ</t>
  </si>
  <si>
    <t>สร้างความตระหนักถึงโทษ พิษภัย รู้เท่าทันภัยยาเสพติด</t>
  </si>
  <si>
    <t>ก.พ.64-มี.ค.64</t>
  </si>
  <si>
    <t>กิจกรรมที่ 4 (Governance Excellence)</t>
  </si>
  <si>
    <t>กิจกรรมการนิเทศ กำกับ ติดตาม และประเมินผลงานอำเภอ</t>
  </si>
  <si>
    <t xml:space="preserve">1. พัฒนาระบบการรายงานข้อมูล </t>
  </si>
  <si>
    <t xml:space="preserve"> - กำหนดผู้รับผิดชอบของรพ.สต.การบันทึกและการติดตามรายงานในระบบ COC</t>
  </si>
  <si>
    <t>จนท.รพ.สต.ละ 1 คน บันทึกข้อมูลในระบบ COC</t>
  </si>
  <si>
    <t>2.ตรวจสอบการลงข้อมูลคัดกรองซึมเศร้าใน HOSXp จุด OPD/NCD/ARV/จิตเวช/IPD /แพทย์</t>
  </si>
  <si>
    <t>อัตราการเข้าถึงบริการซึมเศร้าเพิ่มขึ้น คัดกรองข้อมูลได้อย่างถูกต้องครบถ้วน</t>
  </si>
  <si>
    <t xml:space="preserve">เสาวนีย์ </t>
  </si>
  <si>
    <t>3.มีการควบคุมกำกับข้อมูลในเวชระบียนและมีการติดตามรวมรวมข้อมูลรายงาน 506 Ds</t>
  </si>
  <si>
    <t>รายงาน 506 Ds ทุกวันที่ 5 ของเดือน</t>
  </si>
  <si>
    <t>คปสอ.แม่ทะ  จังหวัดลำปาง</t>
  </si>
  <si>
    <t>1. โรงพยาบาลแม่ทะพัฒนาตามเกณฑ์ GREEN &amp; CLEAN Hospital ในระดับดีมาก Plus</t>
  </si>
  <si>
    <t>2. ร้อยละ 80 ของรพ.สต.ผ่านเกณฑ์การประเมินการจัดบริการด้านอาชีวอนามัย และเวชกรรมสิ่งแวดล้อม ระดับเริ่มต้นพัฒนา</t>
  </si>
  <si>
    <t>3. ร้อยละ 100 ของ รพ.และ รพ.สต. จัดสิ่งแวดล้อมผ่านตามเกณฑ์อารยะสถาปัตย์</t>
  </si>
  <si>
    <t>4. วัด 1 วัด / 1  รพ./รพ.สต. จัดสิ่งแวดล้อมผ่านตามเกณฑ์อารยะสถาปัตย์</t>
  </si>
  <si>
    <t>5. มีการจัดสิ่งแวดล้อมในบ้านที่เอื้อต่อผู้สูงอายุ  ตำบล ละ 30 หลังคาเรือน</t>
  </si>
  <si>
    <t xml:space="preserve">6. ร้อยละ 50 ของสถานประกอบการด้านอาหาร มีการดำเนินการลดเค็ม ลดหวาน   </t>
  </si>
  <si>
    <t>7. ตลาดสดดำเนินการพัฒนาเป็นตลาดเพื่อสุขภาพ Healthy Market อำเภอละ 1 แห่ง</t>
  </si>
  <si>
    <t>1. ปีงบประมาณ 2563 รพ.แม่ทะ ผ่านเกณฑ์การประเมิน GREEN and CLEAN Hospital ระดับดีมาก Plus</t>
  </si>
  <si>
    <t>2. ปีงบประมาณ 2563 รพ.สต. 3 แห่ง ผ่านเกณฑ์การประเมินการจัดบริการด้านอาชีวอนามัย และเวชกรรมสิ่งแวดล้อม ในระดับดีเด่น</t>
  </si>
  <si>
    <t>ก. การบริหารจัดการ</t>
  </si>
  <si>
    <t>1. รพ.ทบทวนและประเมินผล</t>
  </si>
  <si>
    <t>รายงานการประเมินผลการ</t>
  </si>
  <si>
    <t>คณะกรรมการ ENV</t>
  </si>
  <si>
    <t>2. รพ.จัดทำแผนประจำปี</t>
  </si>
  <si>
    <t>ดำเนินงานมีแผน 1 ฉบับ</t>
  </si>
  <si>
    <t>3. ประชุมคณะกรรมการ GREEN &amp; CLEAN Hospital เพื่อชี้แจงนโยบายและ</t>
  </si>
  <si>
    <t xml:space="preserve">กรรมการ 9 คน </t>
  </si>
  <si>
    <t>มีรายงานการประชุมทุกครั้ง</t>
  </si>
  <si>
    <t>บูรณาการในแผน</t>
  </si>
  <si>
    <t xml:space="preserve">ธ.ค.63, มี.ค., มิ.ย., ก.ย.64 </t>
  </si>
  <si>
    <t>ติดตามงาน</t>
  </si>
  <si>
    <t>x 4 ครั้ง</t>
  </si>
  <si>
    <t>4. สื่อสารสาธารณะเพื่อสร้างความเข้าใจโดย</t>
  </si>
  <si>
    <t>แจ้งข่าวสารข้อมูลในนโยบายและ</t>
  </si>
  <si>
    <t xml:space="preserve">กิจกรรมGREEN&amp;CLEAN Hospital </t>
  </si>
  <si>
    <t xml:space="preserve">    4.1 นำเข้าที่ประชุมคปสอ.</t>
  </si>
  <si>
    <t>10 ครั้ง</t>
  </si>
  <si>
    <t xml:space="preserve">    4.2 ประชุมเจ้าหน้าที่โรงพยาบาล</t>
  </si>
  <si>
    <t>2 ครั้ง</t>
  </si>
  <si>
    <t>เจ้าหน้าที่ได้รับข้อมูลข่าวสารกิจกรรม</t>
  </si>
  <si>
    <t xml:space="preserve">    4.3 ในหน้าประกาศของโปรแกรม HosXp</t>
  </si>
  <si>
    <t>GREEN &amp; CLEAN Hospital</t>
  </si>
  <si>
    <t xml:space="preserve">    4.4 ใน website รพ.แม่ทะ</t>
  </si>
  <si>
    <t xml:space="preserve">    4.5 รณรงค์ GREEN and CLEAN ในวันสำคัญต่างๆ (วันครบรอบของ</t>
  </si>
  <si>
    <t>จนท. และผู้รับบริการทุกจุดบริการ</t>
  </si>
  <si>
    <t>โรงพยาบาล  วันสิ่งแวดล้อมโลก  วันสงกรานต์)</t>
  </si>
  <si>
    <t>ได้รับข้อมูลข่าวสารกิจกรรม</t>
  </si>
  <si>
    <t>5. ประชุมคณะกรรมการสิ่งแวดล้อมและความปลอดภัย  ระดับอำเภอ เพื่อชี้แจง</t>
  </si>
  <si>
    <t>กรรมการ 24 คน</t>
  </si>
  <si>
    <t>ม.ค., พ.ค., ก.ย. 64</t>
  </si>
  <si>
    <t>นโยบาย และติดตามงาน</t>
  </si>
  <si>
    <t xml:space="preserve"> x 3 ครั้ง</t>
  </si>
  <si>
    <t>อธิชา</t>
  </si>
  <si>
    <t>ข. จัดกิจกรรม</t>
  </si>
  <si>
    <t>Garbage</t>
  </si>
  <si>
    <t>ถุงแดงใส่มูลฝอยติดเชื้อมีตรา</t>
  </si>
  <si>
    <t>สัญลักษณ์ติด</t>
  </si>
  <si>
    <t xml:space="preserve">มีถังขยะ แยกประเภทของขยะ </t>
  </si>
  <si>
    <t xml:space="preserve">เอื้อต่อเจ้าหน้าที่ที่พักอาศัยแฟลต </t>
  </si>
  <si>
    <t>ของรพ. ในการแยกประเภทขยะ</t>
  </si>
  <si>
    <t>ก่อนทิ้ง</t>
  </si>
  <si>
    <t>3. จัดซื้อถังขยะ ขนาด 60 ลิตร แบบเหลี่ยม</t>
  </si>
  <si>
    <t>39 ถัง</t>
  </si>
  <si>
    <t>มีจุดสาธิตการแยก</t>
  </si>
  <si>
    <t xml:space="preserve"> 3.1. ถังขยะสีเขียว</t>
  </si>
  <si>
    <t>13 ถัง</t>
  </si>
  <si>
    <t xml:space="preserve">ประเภทของขยะ </t>
  </si>
  <si>
    <t xml:space="preserve"> 3.2. ถังขยะสีน้ำเงิน</t>
  </si>
  <si>
    <t xml:space="preserve"> 3.3. ถังขยะสีเหลือง</t>
  </si>
  <si>
    <t xml:space="preserve"> 3.4. ถังขยะสีแดง </t>
  </si>
  <si>
    <t xml:space="preserve">4. รพ.แม่ทะ และสถานบริการสาธารณสุขเครือข่ายทุกแห่งเข้าร่วมโครงการลด </t>
  </si>
  <si>
    <t>สถานบริการสาธารณสุขทุกแห่ง</t>
  </si>
  <si>
    <t>ละ เลิกการใช้ถุงพลาสติกและกล่องโฟมบรรจุอาหาร และได้รับการประเมิน</t>
  </si>
  <si>
    <t>ได้รับการประเมินรับรององค์กร</t>
  </si>
  <si>
    <t>องค์กรปลอดโฟม</t>
  </si>
  <si>
    <t>ปลอดโฟม 100%</t>
  </si>
  <si>
    <t xml:space="preserve">    - จัดทำสื่อประชาสัมพันธ์ลด ละ เลิกการใช้ถุงพลาสติกและกล่องโฟมบรรจุอาหาร</t>
  </si>
  <si>
    <t xml:space="preserve">    - ประเมินสถานบริการองค์กรปลอดโฟม</t>
  </si>
  <si>
    <t xml:space="preserve">5. อุปกรณ์ป้องกันอันตรายส่วนบุคคล </t>
  </si>
  <si>
    <t>ผู้ปฏิบัติงานมีการป้องกันอันตรายส่วนบุคคล</t>
  </si>
  <si>
    <t>เงินบำรุง 3,500</t>
  </si>
  <si>
    <t>Restroom</t>
  </si>
  <si>
    <t>พัฒนาปรับปรุงส้วมสาธารณะในสถานบริการ</t>
  </si>
  <si>
    <t>ห้องน้ำในสถานบริการสาธารณสุขผ่าน</t>
  </si>
  <si>
    <t xml:space="preserve">คณะกรรม ENV </t>
  </si>
  <si>
    <t>เกณฑ์มาตรฐาน HAS</t>
  </si>
  <si>
    <t>1. ติดตามพัฒนาส้วมในสถานบริการสุขภาพ ให้ผ่านเกณฑ์มาตรฐาน HAS อย่างต่อเนื่อง</t>
  </si>
  <si>
    <t>2. จัดทำตารางบันทึกการทำความสะอาดห้องน้ำ</t>
  </si>
  <si>
    <t>3. ใช้วัสดุธรรมชาติ/สมุนไพร ในห้องน้ำ (หลีกเลี่ยงการใช้สารเคมีในห้องน้ำ) ทุกแห่ง</t>
  </si>
  <si>
    <t>Environment</t>
  </si>
  <si>
    <t>1. พัฒนาระบบบำบัดน้ำเสียให้ได้ตามเกณฑ์มาตรฐาน</t>
  </si>
  <si>
    <t xml:space="preserve">   1.1 ส่งตรวจคุณภาพน้ำทิ้งหลังการบำบัด ตรวจวิเคราะห์ทางห้องปฏิบัติการ</t>
  </si>
  <si>
    <t>ตรวจน้ำ 4 ครั้ง/ปี</t>
  </si>
  <si>
    <t>ผลตรวจวิเคราะห์คุณภาพน้ำทิ้ง</t>
  </si>
  <si>
    <t xml:space="preserve"> 4 ครั้ง/ปี</t>
  </si>
  <si>
    <t>ได้มาตรฐานทุกครั้ง</t>
  </si>
  <si>
    <t>เงินบำรุง 24,800</t>
  </si>
  <si>
    <t xml:space="preserve">   1.2 จัดทำราวเหล็กจับกันตกรอบบ่อ</t>
  </si>
  <si>
    <t xml:space="preserve">   1.3 จัดทำขอบซีเมนต์ของขอบน้ำล้นบริเวณบ่อตกตะกอน</t>
  </si>
  <si>
    <t xml:space="preserve">   1.4 จัดทำรั้วรอบระบบบำบัดน้ำเสีย</t>
  </si>
  <si>
    <t xml:space="preserve">   1.5 ปรับปรุงห้องผสมคลอรีน</t>
  </si>
  <si>
    <t>2. พัฒนาระบบประปาให้ได้ตามเกณฑ์มาตรฐาน</t>
  </si>
  <si>
    <t>ระบบประปาเป็นไปตามเกณฑ์มาตรฐาน</t>
  </si>
  <si>
    <t>คณะกรรม ENV</t>
  </si>
  <si>
    <t xml:space="preserve">   2.1 ปรับปรุงถาดกรองสนิมเหล็กแบบสัมผัสอากาศ (Aerator) เป็นแสตนเลส</t>
  </si>
  <si>
    <t xml:space="preserve">   2.2 จัดทำตาข่ายล้อมรอบบริเวณถังกรอง เพื่อป้องกันนกมาเกาะถาดกรองสนิม</t>
  </si>
  <si>
    <t xml:space="preserve">   2.3 เปลี่ยนทรายกรองระบบประปา</t>
  </si>
  <si>
    <t xml:space="preserve">   2.4 จัดทำลูกลอยและป้ายบอกระดับน้ำของถังน้ำใส</t>
  </si>
  <si>
    <t xml:space="preserve">   2.5 จัดทำลูกลอยและป้ายบอกระดับน้ำของหอถังสูง</t>
  </si>
  <si>
    <t xml:space="preserve">   2.6 ปรับปรุงบันไดหอถังสูง</t>
  </si>
  <si>
    <t xml:space="preserve">   2.7 ส่งตรวจคุณภาพน้ำประปา ตรวจวิเคราะห์ทางห้องปฏิบัติการ 2 ครั้ง/ปี</t>
  </si>
  <si>
    <t>ตรวจน้ำ 2 ครั้ง/ปี</t>
  </si>
  <si>
    <t>ผลตรวจวิเคราะห์คุณภาพน้ำประปาเป็น</t>
  </si>
  <si>
    <t>ธ.ค.63, มิ.ย.64</t>
  </si>
  <si>
    <t>ไปตามเกณฑ์มาตรฐาน</t>
  </si>
  <si>
    <t>เงินบำรุง 8,000</t>
  </si>
  <si>
    <t xml:space="preserve">   2.8 ตรวจเช็คระบบประปาโรงพยาบาล ทุก 1 เดือน</t>
  </si>
  <si>
    <t>มีทะเบียนการเช็คระบบประปา</t>
  </si>
  <si>
    <t>ของโรงพยาบาลอย่างต่อเนื่อง</t>
  </si>
  <si>
    <t xml:space="preserve">   2.9 จัดทำฐานข้อมูลการใช้ไฟฟ้าน้ำประปา น้ำมันเชื้อเพลิง</t>
  </si>
  <si>
    <t>มีฐานข้อมูลการใช้ไฟฟ้า</t>
  </si>
  <si>
    <t>น้ำประปา น้ำมันเชื้อเพลิง</t>
  </si>
  <si>
    <t>20 หน่วยงาน</t>
  </si>
  <si>
    <t>ที่ทำงานสะอาดสวยงามและได้</t>
  </si>
  <si>
    <t>คณะกรรมการ</t>
  </si>
  <si>
    <t xml:space="preserve">    - จัดกิจกรรมสิ่งแวดล้อมที่เอื้อต่อการทำงาน</t>
  </si>
  <si>
    <t>มาตรฐานสิ่งแวดล้อมใน รพ.</t>
  </si>
  <si>
    <t>ENV</t>
  </si>
  <si>
    <t xml:space="preserve">    - ปรับปรุงภูมิทัศน์ สิ่งแวดล้อม เพิ่มพื้นที่สีเขียว</t>
  </si>
  <si>
    <t xml:space="preserve">4. ส่งจนท.อบรมฟื้นฟูเพื่อพัฒนาองค์ความรู้ </t>
  </si>
  <si>
    <t>ผู้รับผิดชอบงาน 2 คน</t>
  </si>
  <si>
    <t>เจ้าหน้าที่ผู้รับผิดชอบงานได้ฟื้นฟูองค์</t>
  </si>
  <si>
    <t xml:space="preserve">คณะกรรมการ </t>
  </si>
  <si>
    <t xml:space="preserve">    4.1 ดำเนินงานการจัดการมูลฝอยทั่วไป/มูลฝอยติดเชื้อ</t>
  </si>
  <si>
    <t>ความรู้เพื่อการทำงานเป็นไป</t>
  </si>
  <si>
    <t>เงินบำรุง 10,000</t>
  </si>
  <si>
    <t xml:space="preserve">    4.2 การเฝ้าระวังระบบบำบัดน้ำเสีย</t>
  </si>
  <si>
    <t>ตามมาตรฐาน</t>
  </si>
  <si>
    <t xml:space="preserve">    4.3 การเฝ้าระวังระบบประปา</t>
  </si>
  <si>
    <t xml:space="preserve">    4.4 การจัดการอาชีวอนามัยและความปลอดภัยในรพ.</t>
  </si>
  <si>
    <t xml:space="preserve">    4.5 อบรมหลักสูตรระยะสั้นด้านอาชีวอนามัยเวชศาสตร์พื้นฐานสำหรับแพทย์ </t>
  </si>
  <si>
    <t>แพทย์ 1 คน</t>
  </si>
  <si>
    <t>แพทย์ด้านอาชีว</t>
  </si>
  <si>
    <t>บูรณาการใน</t>
  </si>
  <si>
    <t xml:space="preserve"> มิ.ย.-ก.ค.64</t>
  </si>
  <si>
    <t xml:space="preserve">(หลักสูตร 2 เดือน) </t>
  </si>
  <si>
    <t>เวชศาสตร์</t>
  </si>
  <si>
    <t>แผนเงินบำรุง</t>
  </si>
  <si>
    <t>5. การสำรวจประเมินตนเองด้านอาคารและสภาพแวดล้อมในโรงพยาบาล</t>
  </si>
  <si>
    <t>คณะกรรมการ 9 คน</t>
  </si>
  <si>
    <t>พัฒนาส่วนขาดให้อยู่ในสภาพที่</t>
  </si>
  <si>
    <t>ปลอดภัยได้มาตรฐานพร้อมให้บริการ</t>
  </si>
  <si>
    <t xml:space="preserve">6. อบรมบุคลากรสาธารณสุขซ้อมแผนระงับอัคคีภัย </t>
  </si>
  <si>
    <t>บุคลากรสาธารณสุข</t>
  </si>
  <si>
    <t>บุคลากรสาธารณสุขซ้อมแผนระงับ</t>
  </si>
  <si>
    <t>(ตามเกณฑ์การประเมินการดำเนินงานอาชีวอนามัย รพช.)</t>
  </si>
  <si>
    <t>อัคคีภัยร้อยละ 100</t>
  </si>
  <si>
    <t>จำนวน 240 คน</t>
  </si>
  <si>
    <t>7. จัดบริการอาชีวอนามัยและเวชกรรมสิ่งแวดล้อมในโรงพยาบาล</t>
  </si>
  <si>
    <t>โรงพยาบาลแม่ทะผ่านเกณฑ์การ</t>
  </si>
  <si>
    <t>ประเมินการจัดบริการอาชีวอนามัย</t>
  </si>
  <si>
    <t>/เวชศาสตร์-สิ่งแวดล้อม ระดับ</t>
  </si>
  <si>
    <t>ดีมาก</t>
  </si>
  <si>
    <t xml:space="preserve">    7.1 โครงการตรวจสุขภาพบุคลากรสาธารณสุขประจำปี</t>
  </si>
  <si>
    <t>บุคลากรสาธารณสุขได้ตรวจสุขภาพ</t>
  </si>
  <si>
    <t xml:space="preserve"> พ.ค. 64</t>
  </si>
  <si>
    <t xml:space="preserve">        - ตรวจสุขภาพทั่วไปประจำปี</t>
  </si>
  <si>
    <t>ประจำปีและตรวจสุขภาพ</t>
  </si>
  <si>
    <t xml:space="preserve">         - ตรวจสุขภาพตามความเสี่ยงของบุคลากร</t>
  </si>
  <si>
    <t xml:space="preserve">           • ตรวจสมรรถภาพการได้ยิน</t>
  </si>
  <si>
    <t xml:space="preserve">           • ตรวจสมรรถภาพการมองเห็น</t>
  </si>
  <si>
    <t xml:space="preserve">           • ตรวจสมรรถภาพปอด</t>
  </si>
  <si>
    <t xml:space="preserve">        - ตรวจและประเมินระดับค่าของสิ่งแวดล้อมในการทำงานด้วย</t>
  </si>
  <si>
    <t>เครื่องมืออาชีวสุขศาสตร์</t>
  </si>
  <si>
    <t xml:space="preserve">    7.2 ประเมินความเสี่ยงจากการทำงานของบุคลากรในโรงพยาบาล</t>
  </si>
  <si>
    <t xml:space="preserve">    7.3 อบรมบุคลากรสาธารณสุข ด้านอาชีวอนามัย ความปลอดภัย </t>
  </si>
  <si>
    <t>เพื่อให้บริหารจัดการ และดำเนินการ</t>
  </si>
  <si>
    <t>และสภาพแวดล้อมในการทำงาน</t>
  </si>
  <si>
    <t xml:space="preserve">ด้านความปลอดภัย อาชีวอนามัย </t>
  </si>
  <si>
    <t>ได้อย่างปลอดภัย</t>
  </si>
  <si>
    <t xml:space="preserve">    7.4 ดำเนินงานสถานประกอบการปลอดโรค ปลอดภัย กายใจเป็นสุข</t>
  </si>
  <si>
    <t xml:space="preserve">สถานประกอบการในอำเภอแม่ทะ </t>
  </si>
  <si>
    <t>เข้าร่วมโครงการสถานประกอบการ</t>
  </si>
  <si>
    <t>ปลอดโรคปลอดภัย กายใจเป็นสุข</t>
  </si>
  <si>
    <t xml:space="preserve"> อย่างน้อย จำนวน 14 แห่ง</t>
  </si>
  <si>
    <t xml:space="preserve">    7.5 ประเมินตนเอง และส่งขอรับการประเมินตามมาตรฐานการจัดบริการ</t>
  </si>
  <si>
    <t>ทำแบบประเมินตนเองส่งทันเวลา</t>
  </si>
  <si>
    <t xml:space="preserve">  มี.ค. 64</t>
  </si>
  <si>
    <t>อาชีวอนามัย/เวชศาสตร์สิ่งแวดล้อม</t>
  </si>
  <si>
    <t>ENV อำเภอ</t>
  </si>
  <si>
    <t xml:space="preserve">   7.8 พัฒนางานวิจัย บริการด้านอาชีวอนามัย และเวชกรรมสิ่งแวดล้อม</t>
  </si>
  <si>
    <t>เพื่อพัฒนางาน</t>
  </si>
  <si>
    <t>มีค64</t>
  </si>
  <si>
    <t>อาชีวอนามัยและ</t>
  </si>
  <si>
    <t>เวชกรรมสิ่งแวดล้อม</t>
  </si>
  <si>
    <t>8. สอบเทียบเครื่องมือแพทย์</t>
  </si>
  <si>
    <t>เครื่องมือแพทย์ที่อยู่ใน</t>
  </si>
  <si>
    <t>เครื่องมือแพทย์จำเป็นที่ระบุได้รับ</t>
  </si>
  <si>
    <t>เกณฑ์ต้องสอบเทียบ</t>
  </si>
  <si>
    <t>การสอบเทียบร้อยละ 100</t>
  </si>
  <si>
    <t>เงินบำรุง 7,500</t>
  </si>
  <si>
    <t>9. การดำเนินงานเฝ้าระวังสถานการณ์ และผลกระทบต่อสุขภาพ</t>
  </si>
  <si>
    <t>ประชาชน/กลุ่มเสี่ยง รู้จักวิธีการ</t>
  </si>
  <si>
    <t>พ.ย.63-มิ.ย.64</t>
  </si>
  <si>
    <t>จากภาวะหมอกควัน</t>
  </si>
  <si>
    <t>ป้องกันอันตราย และมีความ</t>
  </si>
  <si>
    <t>ตระหนักถึงผลกระทบต่อสุขภาพ</t>
  </si>
  <si>
    <t>1) ระยะเตรียมการ</t>
  </si>
  <si>
    <t xml:space="preserve">   1.1 จัดทำแผนปฏิบัติเตรียมความพร้อมและตอบโต้ภาวะฉุกเฉิน กรณี ฝุ่นละอองขนาดเล็ก PM2.5</t>
  </si>
  <si>
    <t xml:space="preserve">   1.2 เตรียมระบบบัญชาการเหตุการณ์ และ ทบทวนคำสั่ง ICS </t>
  </si>
  <si>
    <t xml:space="preserve">   1.3 สำรวจข้อมูล กลุ่มเสี่ยง วัสดุอุปกรณ์และเวชภัณฑ์ ห้อง Clean Room, mask</t>
  </si>
  <si>
    <t xml:space="preserve">   1.4 ระบบรายงานผู้ป่วยที่ได้รับผลกระทบ และรายงานข้อมูลผู้ป่วยในเวป</t>
  </si>
  <si>
    <t xml:space="preserve">งานระบาดของสำนักงานป้องกันและควบคุมโรคที่1 </t>
  </si>
  <si>
    <t xml:space="preserve">   1.5 การสื่อสาร การรณรงค์ ให้คำแนะนำการปฏิบัติตนแก่ประชาชนกลุ่มเสี่ยง</t>
  </si>
  <si>
    <t xml:space="preserve">ที่อาจได้รับผลกระทบต่อสุขภาพ                                                                                              </t>
  </si>
  <si>
    <t xml:space="preserve">  - ประชาสัมพันธ์ สื่อสารผลกระทบต่อสุขภาพจากภาวะหมอกควัน ผ่านทาง</t>
  </si>
  <si>
    <t xml:space="preserve">เสียงตามสายของหมู่บ้าน                                                                                          </t>
  </si>
  <si>
    <t xml:space="preserve">   1.6  จัดซื้อหน้ากากอนามัยให้กับกลุ่มเสี่ยง เพื่อเป็นการกระตุ้นในการป้องกัน</t>
  </si>
  <si>
    <t>ผลกระทบต่อสุขภาพจากภาวะหมอกควัน</t>
  </si>
  <si>
    <t>2) ระยะวิกฤต</t>
  </si>
  <si>
    <t xml:space="preserve">2.1 ก่อนเกิดเหตุ ค่า PM2.5 : ≤ 50 มคก./ลบ.ม. </t>
  </si>
  <si>
    <t>เฝ้าระวัง</t>
  </si>
  <si>
    <t xml:space="preserve">   2.1.1 เปิดศูนย์ประสานการดำเนินงานด้านการแพทย์และสาธารณสุขกรณีฝุ่น</t>
  </si>
  <si>
    <t xml:space="preserve">ละอองขนาดเล็ก(Operation Center : OC) </t>
  </si>
  <si>
    <t xml:space="preserve">   2.1.2 ระบบรายงานผู้ป่วยที่ได้รับผลกระทบ และรายงานข้อมูลผู้ป่วยในเวป</t>
  </si>
  <si>
    <t xml:space="preserve">   2.1.3 สถานบริการจัดทำทะเบียนกลุ่มเสี่ยงในพื้นที่</t>
  </si>
  <si>
    <t>เตรียม</t>
  </si>
  <si>
    <t xml:space="preserve">   2.1.4 สถานบริการจัดเตรียมหน้ากากอนามัยพร้อมให้บริการ</t>
  </si>
  <si>
    <t>ความพร้อม</t>
  </si>
  <si>
    <t xml:space="preserve">   2.1.5 จัดทำทะเบียนห้อง Clean Room </t>
  </si>
  <si>
    <t>สื่อสาร</t>
  </si>
  <si>
    <t xml:space="preserve">   2.1.6 สื่อสารสถานการณ์ฝุ่นละอองขนาดเล็ก PM2.5 ให้หน่วยงาน เครือข่าย</t>
  </si>
  <si>
    <t xml:space="preserve"> -Air war ใน social network  Facebook  เวปไซต์หน่วยงาน</t>
  </si>
  <si>
    <t xml:space="preserve"> -วิทยุชุมชน เสียงตามสาย หอกระจายข่าว อปท</t>
  </si>
  <si>
    <t xml:space="preserve"> -สื่อบุคคล อสม. ผู้นำชุมชน  โดยให้ความรู้แจกสื่อกลุ่มเป้าหมาย </t>
  </si>
  <si>
    <t xml:space="preserve">   2.1.7 ออกเยี่ยมบ้าน ให้ความรู้ ติดตามอาการของประชาชนกลุ่มเสี่ยงและให้ความรู้ </t>
  </si>
  <si>
    <t>คำแนะนำแก่ประชาชนในการดูแลตัวเองภายใต้สถานการณ์ปัญหาฝุ่นละอองขนาดเล็ก</t>
  </si>
  <si>
    <t>และรายงานสถานการณ์ให้เจ้าหน้าที่สาธารณสุขทราบทุกเดือน</t>
  </si>
  <si>
    <t>กำกับ</t>
  </si>
  <si>
    <t xml:space="preserve">   2.1.8 สรุปรายงานสถานการณ์รายสัปดาห์เสนอผู้บัญชาการเหตุการณ์</t>
  </si>
  <si>
    <t>2.2 ขณะเกิดเหตุ ค่า PM2.5 : 51 - 90 มคก./ลบ.ม.</t>
  </si>
  <si>
    <t xml:space="preserve">   2.2.1 เตรียมความพร้อมพื้นที่ห้องสะอาดเพื่อรองรับผู้ป่วย/กลุ่มเสี่ยง</t>
  </si>
  <si>
    <t>ความ</t>
  </si>
  <si>
    <t xml:space="preserve">   2.2.2 อำเภอ ออกเยี่ยม ห้อง Clean Roomในพื้นที่</t>
  </si>
  <si>
    <t>พร้อม</t>
  </si>
  <si>
    <t xml:space="preserve">   2.2.3 สถานบริการแจกหน้ากากอุปกรณ์ป้องกันส่วนบุคคลแก่ประชาชนกลุ่มเสี่ยง </t>
  </si>
  <si>
    <t xml:space="preserve">   2.2.4 เตรียมความพร้อมในภาวะฉุกเฉิน เพื่อรองรับผู้ป่วย เตรียมระบบส่งต่อผู้ป่วย</t>
  </si>
  <si>
    <t>ที่เป็นผลมาจากปัญหาฝุ่นละอองขนาดเล็ก PM2.5 ระบบส่งต่อจากรพ.สต/รพช/</t>
  </si>
  <si>
    <t>รพศ.(รพ.ลำปางเปิดคลินิกโรคจากมลพิษ)</t>
  </si>
  <si>
    <t xml:space="preserve">   2.2.5 สื่อสารเตือนภัยสถานการณ์ฝุ่นละอองขนาดเล็ก PM2.5 ตามมาตรการก่อนเกิดเหตุ</t>
  </si>
  <si>
    <t xml:space="preserve"> -Air war ใน social network  Facebook  เวปไซต์หน่วยงาน ภาวะวิกฤต</t>
  </si>
  <si>
    <t xml:space="preserve"> -วิทยุ/วิทยุชุมชน เสียงตามสาย หอกระจายข่าว อปท </t>
  </si>
  <si>
    <t xml:space="preserve"> -จัดกิจกรรมรณรงค์ในพื้นที่ ทั้งอำเภอ/จังหวัด ชุมชน สถานศึกษา ห้างร้านค้าฯลฯ</t>
  </si>
  <si>
    <t xml:space="preserve"> -สื่อบุคคล อ.ส.ม. ผู้นำชุมชน  โดยให้ความรู้แจกสื่อกลุ่มเป้าหมาย/กลุ่มเสี่ยง และ</t>
  </si>
  <si>
    <t>ออกเยี่ยมบ้าน ให้คำแนะนำติดตามอาการของประชาชนกลุ่มเสี่ยง การดูแลตัวเอง</t>
  </si>
  <si>
    <t>ภายใต้สถานการณ์ปัญหาฝุ่นละอองขนาดเล็ก PM2.5และรายงานสถานการณ์ให้จนท.สธ.</t>
  </si>
  <si>
    <t xml:space="preserve">   2.2.6 สรุปรายงานสถานการณ์รายสัปดาห์เสนอผู้บัญชาการเหตุการณ์</t>
  </si>
  <si>
    <t>2.3 ขณะเกิดเหตุ ค่า PM2.5 : 91 มคก./ลบ.ม.ขึ้นไป</t>
  </si>
  <si>
    <t xml:space="preserve">   2.3.1 ดำเนินการตามมาตรการขณะเกิดเหตุระดับ1</t>
  </si>
  <si>
    <t xml:space="preserve">   2.3.2 เตรียมความพร้อมพื้นที่ห้องสะอาดเพื่อรองรับผู้ป่วย/กลุ่มเสี่ยงที่ต้องดูแลเป็นพิเศษ</t>
  </si>
  <si>
    <t>และสถานบริการพิจารณาเปิดห้อง Clean Room</t>
  </si>
  <si>
    <t xml:space="preserve">   2.3.3 แจกจ่ายหน้ากาก อุปกรณ์ป้องกันส่วนบุคคลแก่ประชาชนกลุ่มเสี่ยง </t>
  </si>
  <si>
    <t xml:space="preserve">   2.3.4 ออกเยี่ยมบ้านเพื่อติดตามอาการและดูแลสุขภาพผู้ป่วย/</t>
  </si>
  <si>
    <t>กลุ่มเสี่ยงที่ต้องดูแลเป็นพิเศษ ส่งทางไลน์ โดย MR. PM2.5</t>
  </si>
  <si>
    <t>3) ระยะหลังเกิดเหตุ</t>
  </si>
  <si>
    <t xml:space="preserve"> -สรุปบทเรียนการดำเนินงาน ปัญหา อุปสรรค ประเมินผลการดำเนินงาน และแผนการดำเนินงานต่อไป</t>
  </si>
  <si>
    <t>10. รพ.แม่ทะ สถานบริการสาธารณสุขเครือข่ายทุกแห่ง และวัดมีการดำเนินงานจัด</t>
  </si>
  <si>
    <t>สถานบริการสาธารณสุขทุกแห่ง วัด และบ้าน</t>
  </si>
  <si>
    <t>สิ่งแวดล้อมที่เอื้อต่อผู้พิการ อารยสถาปัตย์ (Universal Design) โดยบูรณาการ</t>
  </si>
  <si>
    <t>มีการดำเนินงานจัดสิ่งแวดล้อมเอื้อต่อ</t>
  </si>
  <si>
    <t>ตามเกณฑ์ GREEN &amp; CLEAN Hospital และเกณฑ์รพ.สต.ติดดาว</t>
  </si>
  <si>
    <t>วัด 14 แห่ง</t>
  </si>
  <si>
    <t>ผู้สูงอายุ ผู้พิการ</t>
  </si>
  <si>
    <t xml:space="preserve">   10.1 ประเมิน และสำรวจสภาพแวดล้อมและสิ่งอำนวยความสะดวกสำหรับคนพิการและผู้สูงอายุในสถานบริการสาธารณสุข และวัด</t>
  </si>
  <si>
    <t xml:space="preserve">   10.2 ประเมินสิ่งแวดล้อมในบ้านที่เอื้อต่อผู้สูงอายุ </t>
  </si>
  <si>
    <t>ตำบลละ 30 หลังคา</t>
  </si>
  <si>
    <t xml:space="preserve">   10.3 สรุปผลการประเมิน สำรวจ และประสานงานกับอปท.ในพื้นที่ เพื่อปรับปรุงพัฒนา วัดนำร่อง Universal Design และบ้านที่เอื้อต่อผู้สูงอายุ</t>
  </si>
  <si>
    <t>12. สร้างนวัตกรรมและเครือข่าย</t>
  </si>
  <si>
    <t>มีนวัตกรรมและเครือข่ายเพื่อพัฒนา</t>
  </si>
  <si>
    <t xml:space="preserve">    12.1 จัดกิจกรรมแลกเปลี่ยนเรียนรู้นวัตกรรมทางด้านสิ่งแวดล้อม</t>
  </si>
  <si>
    <t>ระบบงาน GREEN and CLEAN</t>
  </si>
  <si>
    <t xml:space="preserve">    12.2 สร้างเครือข่ายสิ่งแวดล้อมที่ดีในชุมชน</t>
  </si>
  <si>
    <t>Energy</t>
  </si>
  <si>
    <t>1. จัดกิจกรรมลดการใช้พลังงาน ประหยัดไฟฟ้า รณรงค์ให้ความรู้และสร้าง</t>
  </si>
  <si>
    <t>เพื่อเป็นการกระตุ้นบุคลากรสาธารณสุข</t>
  </si>
  <si>
    <t>กระแสการประหยัดพลังงานให้ปฏิบัติตามมาตรการลดการใช้พลังงาน</t>
  </si>
  <si>
    <t>ปรับเปลี่ยนพฤติกรรมลดการใช้พลังงาน</t>
  </si>
  <si>
    <t>2. จัดทำฐานข้อมูล/สำรวจ การใช้ไฟฟ้า น้ำประปา เชื้อเพลิง ทุกสถานบริการ</t>
  </si>
  <si>
    <t>มาตรการประหยัดพลังงาน</t>
  </si>
  <si>
    <t>3. ติดตั้งหลอดไฟคู่พร้อมแผ่นโลหะผิวมันสะท้อนแสงที่หลอดไฟ ทุกสถานบริการ</t>
  </si>
  <si>
    <t>เพื่อให้ความเข้มของแสงสว่างมีความ</t>
  </si>
  <si>
    <t>(เพื่อให้ได้ความเข้มของแสงที่เหมาะสมกับการทำงาน ตามมาตรฐานความเข้มของแสงสว่าง)</t>
  </si>
  <si>
    <t>เหมาะสมกับการทำงาน และได้มาตรฐาน</t>
  </si>
  <si>
    <t>ความเข้มของแสง ตามประกาศ</t>
  </si>
  <si>
    <t>กรมสวัสดิการและคุ้มครองแรงงาน และ</t>
  </si>
  <si>
    <t>เพื่อให้เกิดความปลอดภัยในการทำงาน</t>
  </si>
  <si>
    <t>Nutrition</t>
  </si>
  <si>
    <t xml:space="preserve">1. ตรวจสอบการปนเปื้อนโคลิฟอร์มแบคทีเรียในน้ำดื่ม 2 ครั้ง/ปี </t>
  </si>
  <si>
    <t>ผลการตรวจน้ำดื่มไม่พบการปนเปื้อนของ</t>
  </si>
  <si>
    <t xml:space="preserve">        - จุดบริการน้ำดื่มในโรงพยาบาล 15 จุด</t>
  </si>
  <si>
    <t>โคลิฟอร์มแบคทีเรีย</t>
  </si>
  <si>
    <t>เงินบำรุง 2,600</t>
  </si>
  <si>
    <t xml:space="preserve">        - จุดบริการน้ำดื่มในรพ.สต. 13 จุด</t>
  </si>
  <si>
    <t>โรงครัวโรงพยาบาลผ่านตามเกณฑ์มาตรฐาน</t>
  </si>
  <si>
    <t xml:space="preserve">สุขาภิบาลอาหารตามแบบประเมินโรงครัวโรงพยาบาล </t>
  </si>
  <si>
    <t>โรงพยาบาลผ่านตามเกณฑ์มาตรฐาน</t>
  </si>
  <si>
    <t>อาหารปลอดภัยในโรงพยาบาล และ</t>
  </si>
  <si>
    <t>รพ.ให้เจ้าหน้าที่และประชาชน</t>
  </si>
  <si>
    <t>ทั่วไปได้บริโภคผักปลอดสารพิษ</t>
  </si>
  <si>
    <t xml:space="preserve">        - มีนโยบาย Healthy Brake</t>
  </si>
  <si>
    <t xml:space="preserve">        - มีการจัดอาหารว่างเพื่อสุขภาพ </t>
  </si>
  <si>
    <t>ร้านอาหาร แผงลอยจำหน่ายอาหาร</t>
  </si>
  <si>
    <t>ร้านก๋วยเตี๋ยว ตลาด ผ่านการประเมิน</t>
  </si>
  <si>
    <t>รับรองสถานประกอบการอาหารลดเค็ม</t>
  </si>
  <si>
    <t>ลดหวาน</t>
  </si>
  <si>
    <t xml:space="preserve">         แก่ผู้ประกอบการร้านอาหาร</t>
  </si>
  <si>
    <t>ร้อยละ 50 ของ</t>
  </si>
  <si>
    <t>ร้านอาหารในอำเภอ</t>
  </si>
  <si>
    <t>ร้านก๋วยเตี๋ยว ผ่านการประเมิน</t>
  </si>
  <si>
    <r>
      <t xml:space="preserve">         </t>
    </r>
    <r>
      <rPr>
        <sz val="14"/>
        <color rgb="FF000000"/>
        <rFont val="TH SarabunPSK"/>
        <family val="2"/>
      </rPr>
      <t>ถือว่าผ่านเป็นร้านอาหารแผงลอย ร้านก๋วยเตี๋ยว ที่มีเมนูลดเค็ม</t>
    </r>
  </si>
  <si>
    <t>และร้านที่เป็นที่นิยม</t>
  </si>
  <si>
    <t>ของอำเภอ</t>
  </si>
  <si>
    <r>
      <t xml:space="preserve">         </t>
    </r>
    <r>
      <rPr>
        <u/>
        <sz val="14"/>
        <color rgb="FF000000"/>
        <rFont val="TH SarabunPSK"/>
        <family val="2"/>
      </rPr>
      <t xml:space="preserve">ต่อเนื่องกัน 3 ครั้ง (เดือนละ 1 ครั้ง) ถือว่าผ่านเป็นร้านอาหาร แผงลอย </t>
    </r>
  </si>
  <si>
    <r>
      <t xml:space="preserve">         </t>
    </r>
    <r>
      <rPr>
        <u/>
        <sz val="14"/>
        <color rgb="FF000000"/>
        <rFont val="TH SarabunPSK"/>
        <family val="2"/>
      </rPr>
      <t>ร้านก๋วยเตี๋ยว ที่มีเมนูลดเค็ม</t>
    </r>
  </si>
  <si>
    <t>ตลาด 1 แห่ง คือ</t>
  </si>
  <si>
    <t xml:space="preserve">    Healthy Market (ตลาดลดเค็ม ไม่ใช้โฟมบรรจุอาหาร และมีจุดจำหน่ายผักปลอดสารพิษ)</t>
  </si>
  <si>
    <t>ตลาดท่าแหน ม.7</t>
  </si>
  <si>
    <t>ร้านก๋วยเตี๋ยว ในตลาด ผ่านการประเมิน</t>
  </si>
  <si>
    <r>
      <rPr>
        <b/>
        <sz val="14"/>
        <rFont val="TH SarabunPSK"/>
        <family val="2"/>
      </rPr>
      <t xml:space="preserve">    </t>
    </r>
    <r>
      <rPr>
        <b/>
        <u/>
        <sz val="14"/>
        <rFont val="TH SarabunPSK"/>
        <family val="2"/>
      </rPr>
      <t xml:space="preserve">เกณฑ์ ข้อ 1 ตลาดลดเค็ม </t>
    </r>
  </si>
  <si>
    <t>ต.แม่ทะ อ.แม่ทะ</t>
  </si>
  <si>
    <t xml:space="preserve">        ประเมินรับรองร้านอาหาร,แผงลอย,ร้านก๋วยเตี๋ยว ลดเค็ม ในตลาดสด</t>
  </si>
  <si>
    <t xml:space="preserve">    1) ตรวจวัดพบไม่เค็ม ต่อเนื่องติดต่อกัน 3 ครั้ง</t>
  </si>
  <si>
    <t xml:space="preserve">         ถือว่าผ่านเป็นร้านอาหาร  แผงงลอย ร้านก๋วยเตี๋ยว ที่มีเมนูลดเค็ม</t>
  </si>
  <si>
    <r>
      <t xml:space="preserve">    2) ตรวจแล้วพบว่าเค็ม ให้ตรวจซ้ำไปทุกเดือน </t>
    </r>
    <r>
      <rPr>
        <u/>
        <sz val="14"/>
        <rFont val="TH SarabunPSK"/>
        <family val="2"/>
      </rPr>
      <t>หากผลการตรวจวัดพบไม่เค็ม</t>
    </r>
  </si>
  <si>
    <r>
      <t xml:space="preserve">         </t>
    </r>
    <r>
      <rPr>
        <u/>
        <sz val="14"/>
        <rFont val="TH SarabunPSK"/>
        <family val="2"/>
      </rPr>
      <t xml:space="preserve">ต่อเนื่องกัน 3 ครั้ง (เดือนละ 1 ครั้ง) ถือว่าผ่านเป็นร้านอาหาร แผงลอย </t>
    </r>
  </si>
  <si>
    <r>
      <t xml:space="preserve">         </t>
    </r>
    <r>
      <rPr>
        <u/>
        <sz val="14"/>
        <rFont val="TH SarabunPSK"/>
        <family val="2"/>
      </rPr>
      <t>ร้านก๋วยเตี๋ยว ที่มีเมนูลดเค็ม</t>
    </r>
  </si>
  <si>
    <t xml:space="preserve">    3) สื่อสารความเสี่ยงผลเสียต่อสุขภาพจากการประกอบ/บริโภคอาหารรสเค็ม</t>
  </si>
  <si>
    <t xml:space="preserve">     ให้แก่เจ้าของร้าน/ผู้ประกอบการที่ปรุงอาหารเค็มและหวานเกินมาตรฐาน</t>
  </si>
  <si>
    <t xml:space="preserve">     เกณฑ์ ข้อ 1ตลาดลดเค็ม </t>
  </si>
  <si>
    <r>
      <rPr>
        <b/>
        <sz val="14"/>
        <rFont val="TH SarabunPSK"/>
        <family val="2"/>
      </rPr>
      <t xml:space="preserve">    </t>
    </r>
    <r>
      <rPr>
        <b/>
        <u/>
        <sz val="14"/>
        <rFont val="TH SarabunPSK"/>
        <family val="2"/>
      </rPr>
      <t>เกณฑ์ ข้อ 2 ตลาดไม่ใช้โฟมบรรจุอาหาร</t>
    </r>
  </si>
  <si>
    <t xml:space="preserve">    1) มีการประชาสัมพันธ์ในตลาด</t>
  </si>
  <si>
    <t xml:space="preserve">    2) ไม่ใช้โฟมบรรจุอาหาร</t>
  </si>
  <si>
    <t xml:space="preserve">    3) สื่อสารความเสี่ยงผลเสียต่อสุขภาพและสิ่งแวดล้อมจากการใช้โฟมบรรจุอาหาร</t>
  </si>
  <si>
    <r>
      <rPr>
        <b/>
        <sz val="14"/>
        <rFont val="TH SarabunPSK"/>
        <family val="2"/>
      </rPr>
      <t xml:space="preserve">    </t>
    </r>
    <r>
      <rPr>
        <b/>
        <u/>
        <sz val="14"/>
        <rFont val="TH SarabunPSK"/>
        <family val="2"/>
      </rPr>
      <t>เกณฑ์ ข้อ 3 ตลาดมีจุดจำหน่ายผักปลอดสารพิษ</t>
    </r>
  </si>
  <si>
    <t xml:space="preserve">    1) สื่อสารความเสี่ยงผลเสียต่อสุขภาพจาการบริโภคผักที่มีสารเคมีตกค้างและ</t>
  </si>
  <si>
    <t xml:space="preserve">        ประโยชน์การบริโภคผักปลอดภัย</t>
  </si>
  <si>
    <t xml:space="preserve">    เกณท์ ข้อ 4 ตลาดผ่านเกณฑ์สุขาภิบาลมาตรฐานตลาดสดน่าซื้อ</t>
  </si>
  <si>
    <t xml:space="preserve">          Good Taste Plus(ติดสติ๊กเกอร์สัญลักษณ์ลดเค็มในป้าย CFGT)</t>
  </si>
  <si>
    <t xml:space="preserve">       การประเมิน</t>
  </si>
  <si>
    <t xml:space="preserve">     และตลาด Healthy Market ซ้ำปีละครั้ง (กำหนดป้ายหมดอายุการรับรอง 1 ปี)</t>
  </si>
  <si>
    <t>แผนปฎิบัติการสาธารณสุขภายใต้ประเด็นยุทธศาสตร์สาธารณสุข จังหวัดลำปาง ปีงบประมาณ 2564</t>
  </si>
  <si>
    <t>คปสอ........แม่ทะ................จังหวัดลำปาง</t>
  </si>
  <si>
    <t>ยุทธศาสตร์ที่ 2 ยุทธศาสตร์ด้านบริการเป็นเลิศ</t>
  </si>
  <si>
    <t>ประเด็น / งาน : การดูแลต่อเนื่อง (COC)</t>
  </si>
  <si>
    <t xml:space="preserve">ตัวชี้วัด (KPI) : </t>
  </si>
  <si>
    <t xml:space="preserve"> 1. ผู้ป่วยได้รับการดูแลต่อเนื่องครอบคลุมไม่น้อยกว่า ร้อยละ 80</t>
  </si>
  <si>
    <t xml:space="preserve"> 2. อัตราการตอบกลับข้อมูลผลการเยี่ยมบ้าน ไม่ร้อยกว่า ร้อยละ 80</t>
  </si>
  <si>
    <t xml:space="preserve"> 3. ผู้รับบริการมีความพึงพอใจ ไม่น้อยกว่า ร้อยละ 80</t>
  </si>
  <si>
    <t xml:space="preserve">       ระบบการดูแลต่อเนื่อง(Continuity Of Care ) ปี 2563 ได้พัฒนาการจัดเก็บข้อมูลโดยใช้โปรแกรม Lampang COC เพื่อสื่อสารในระบบ</t>
  </si>
  <si>
    <t>ส่งต่อผู้ป่วยที่บ้าน เนื่องจากรพ.ลำปาง มีการพัฒนาโปรแกรมในการส่งข้อมูลให้กับรพช.โดยใช้โปรแกรม Coclink2020 เพื่อใช้ติดตามผล</t>
  </si>
  <si>
    <t xml:space="preserve">การเยี่ยมบ้าน ทำให้การจัดเก็บและการประมวลผลติดตามไม่ต่อเนื่อง ทางรพช.และรพสต.จึงได้ใช้วิธีการส่งข้อมูลโดยใช้แบบฟอร์ม HHC </t>
  </si>
  <si>
    <t xml:space="preserve">  และใช้การสื่อสารผ่านทางระบบ Line    จากผลการดำเนินงานการดูแลต่อเนื่องในรอบปี 2563 ที่ผ่านมา อัตราการติดตามเยี่ยมผู้ป่วย 12 กลุ่ม </t>
  </si>
  <si>
    <t xml:space="preserve">ในกลุ่มสีแดงที่ต้องจัดทำ Care plan กลุ่ม Intermediate care ได้รับการเยี่ยม ร้อยละ 73.99 กลุ่มผู้สูงอายุติดเตียง 18.56 กลุ่มผู้ป่วยpalliative </t>
  </si>
  <si>
    <t xml:space="preserve"> care ร้อยละ 59.38   ส่วนภาวะแทรกซ้อนด้าน Medical ที่พบในการติดตามเยี่ยมกลุ่มผู้สูงอายุติดบ้าน พบข้อติดและกล้ามเนื้อลีบ ร้อยละ 7.55</t>
  </si>
  <si>
    <t xml:space="preserve"> ผู้สูงอายุติดเตียง ร้อยละ 30.59 ผู้พิการพึ่งพิง ร้อยละ 7.21แผลกดทับร้อยละ 17.65  อัตราการติดเชื้อในระบบทางเดินปัสสาวะ ในกลุ่มผู้สูงอายุ</t>
  </si>
  <si>
    <t xml:space="preserve">ติดเตียง ร้อยละ 3.53 ตามลำดับ </t>
  </si>
  <si>
    <t>ชุดโครงการจังหวัด</t>
  </si>
  <si>
    <t>1. การบริหารจัดการ</t>
  </si>
  <si>
    <t xml:space="preserve">1.1 ทบทวนคณะกรรมการการดูแลต่อเนื่องระดับอำเภอ </t>
  </si>
  <si>
    <t>รพ.แม่ทะ/รพสต.</t>
  </si>
  <si>
    <t>มีคำสั่งกำหนด</t>
  </si>
  <si>
    <t>ตค.-พย.63</t>
  </si>
  <si>
    <t>ปุญชรัสมิ์</t>
  </si>
  <si>
    <t>1.2. ทบทวนผู้รับผิดชอบงานการดูแลต่อเนื่องของอำเภอ</t>
  </si>
  <si>
    <t>รวม 35 คน</t>
  </si>
  <si>
    <t>บทบาทชัดเจน</t>
  </si>
  <si>
    <t xml:space="preserve">1.3. ทบทวนระบบศูนย์การดูแลต่อเนื่องระดับอำเภอ ที่ดำเนินงานครอบคลุมทุกมิติ เชื่อมประสานกับหน่วยงานที่เกี่ยวข้อง (บริการ  รับ-ส่งต่อ  อุปกรณ์ ข้อมูล)  </t>
  </si>
  <si>
    <t>มีแนวทางปฏิบัติ</t>
  </si>
  <si>
    <t>1.4. วิเคราะห์ และคืนข้อมูล ในเวที พชอ.</t>
  </si>
  <si>
    <t>1.5 จัดอบรมการให้ความรู้ในการบันทึกการใช้โปรแกรมการดูแล</t>
  </si>
  <si>
    <t>ต่อเนื่อง COC ให้แก่บุคคลากรและเจ้าหน้าที่ที่เกี่ยวข้อง</t>
  </si>
  <si>
    <t>2. คุณภาพการบริการ</t>
  </si>
  <si>
    <t xml:space="preserve">2.1. การติดตามเยี่ยมผู้ป่วย ภายในสัปดาห์ที่ ๑ หลังได้รับการส่งต่อ  โดยทีมสหวิชาชีพ </t>
  </si>
  <si>
    <t>รพสต./NPCU/รพช.</t>
  </si>
  <si>
    <t>1.ผู้เยี่ยมลงบันทึก</t>
  </si>
  <si>
    <t>ตค.63-กย..64</t>
  </si>
  <si>
    <t xml:space="preserve">2.2. การติดตามเยี่ยมบ้านดูแลตามประเภทผู้ป่วย </t>
  </si>
  <si>
    <t xml:space="preserve">ในโปรแกรม </t>
  </si>
  <si>
    <t>เกณฑ์COC 12 กลุ่ม/โรคตามservice plan</t>
  </si>
  <si>
    <t>COC 2020</t>
  </si>
  <si>
    <t>2.4. ทีมเยี่ยมบ้าน(FCT)นำ Care plan ไปใช้ในการดูแลผู้ป่วย</t>
  </si>
  <si>
    <t>2.รพช./สสอ.ตรวจสอบอัตรา</t>
  </si>
  <si>
    <t>ตามเกณฑ์ที่กำหนด ทุกราย</t>
  </si>
  <si>
    <t>การตอบกลับในโปรแกรม</t>
  </si>
  <si>
    <t xml:space="preserve">2.5 การบันทึกผลการเยี่ยมในโปรแกรม COClink 2020  </t>
  </si>
  <si>
    <t>3. การกำกับติดตาม</t>
  </si>
  <si>
    <t xml:space="preserve">3.1. วิเคราะห์ ผลการดำเนินงานและคุณภาพข้อมูล ทุกเดือน </t>
  </si>
  <si>
    <t>สสอ./รพช.</t>
  </si>
  <si>
    <t>รพสต.</t>
  </si>
  <si>
    <t>3.2. นิเทศ ติดตามผลการดำเนินงาน โดย ผ่านเวทีคปสอ. ทุกเดือน</t>
  </si>
  <si>
    <t>3.3. ศูนย์ดูแลต่อเนื่องส่งรายงานผลการดำเนินงาน COC จังหวัดลำปาง (รายงานแยก) ให้จังหวัด(ตามแนวทางของสสจ)</t>
  </si>
  <si>
    <t>3.4. ประชุมนำเสนอผลการดำเนินงานการดูแลต่อเนื่อง</t>
  </si>
  <si>
    <t xml:space="preserve">เม.ย ,ส.ค.64 </t>
  </si>
  <si>
    <t>ระดับอำเภอ บูรณาการในเวทีประเมินผลงานรอบ 6,12 เดือน</t>
  </si>
  <si>
    <t>คปสอ.....แม่ทะ...... จังหวัดลำปาง</t>
  </si>
  <si>
    <t>ประเด็น / งาน :  วัยรุ่น</t>
  </si>
  <si>
    <t xml:space="preserve">ตัวชี้วัด (KPI) /ผลลัพธ์ที่ต้องการ :  อำเภอแม่ทะ มีแกนนำวัยรุ่น ในโรงเรียน และในชุมชน ร้อยละ 100 </t>
  </si>
  <si>
    <t>ปัญหาอัตราการคลอดในหญิงอายุ15-19ปีมีแนวโน้มเพิ่มขึ้นในอำเภอแม่ทะ</t>
  </si>
  <si>
    <t>อัตราการคลอดหญิงอายุ15-19ปี  10.61,6.29 และ 7.98 ปี 2561,2562 และ2563ตามลำดับ</t>
  </si>
  <si>
    <t>พบหญิงตั้งครรภ์เสี่ยง  อายุ&lt;กว่า 20 ปี ร้อยละ28.19</t>
  </si>
  <si>
    <t>การดื่มแอลกอฮอล์ในวัยรุ่น1.02 และ 0.67 ใน  ปี2561  และ 2562  ตามลำดับ</t>
  </si>
  <si>
    <t>1. ผู้รับผิดชอบงานวัยรุ่น ระดับอำเภอ ชี้แจงแนวทางการดำเนินงานตามแผนยุทธศาสตร์งานวัยรุ่น ปี 2564</t>
  </si>
  <si>
    <t>5 PCC</t>
  </si>
  <si>
    <t xml:space="preserve">ได้รับแนวทางการดำเนินงานยุทธศาสตร์ </t>
  </si>
  <si>
    <t>ธิราภรณ์</t>
  </si>
  <si>
    <t>(13 รพ.สต./รพ.)</t>
  </si>
  <si>
    <t>วัยรุ่น ปี2564</t>
  </si>
  <si>
    <t>เบญจวรรณ</t>
  </si>
  <si>
    <t xml:space="preserve">2. สร้างและพัฒนาแกนนำวัยรุ่น เชื่อมโยงเครือข่าย “เพื่อนช่วยเพื่อน” ในพื้นที่(Teenage-Social-Network) </t>
  </si>
  <si>
    <t xml:space="preserve"> - ศูนย์เพื่อนใจวัยรุ่นในชุมชน ผ่านSocial Media (FB, Line Group) </t>
  </si>
  <si>
    <t xml:space="preserve"> - มีแกนนำวัยรุ่นที่ให้คำปรึกษาได้</t>
  </si>
  <si>
    <t xml:space="preserve"> - ศูนย์เพื่อนใจวัยรุ่น TO BE NUMBER1 ในชุมชน </t>
  </si>
  <si>
    <t xml:space="preserve"> - แกนนำสามารถช่วยเหลือและส่งต่อได้</t>
  </si>
  <si>
    <t xml:space="preserve"> 2.1ประชุมคณะทำงานวางแผนในการจัดการอบรมแกนนำ</t>
  </si>
  <si>
    <t xml:space="preserve"> 2.2ประสานวิทยากรจัดเตรียมหลักสูตรวัสดุอุปกรณ์ในการ</t>
  </si>
  <si>
    <t>อบรมเชิงปฏิบัติการ 2 วัน</t>
  </si>
  <si>
    <t xml:space="preserve"> 2.3ประสานงานผู้เกี่ยวข้องวางแผนเตรียมกลุ่มเป้าหมาย</t>
  </si>
  <si>
    <t>สถานที่ กำหนดวันอบรม</t>
  </si>
  <si>
    <t>2.4 ดำเนินการอบรมแกนนำวัยรุ่นตามแผน</t>
  </si>
  <si>
    <t xml:space="preserve"> - แกนนำวัยรุ่นทุกคน ที่ผ่านการอบรม</t>
  </si>
  <si>
    <t>ต.ค. 63 - ธ.ค.63</t>
  </si>
  <si>
    <t xml:space="preserve"> ในเรื่องดังนี้    </t>
  </si>
  <si>
    <t>ร.ร.ขนาดใหญ่ 3 โรง</t>
  </si>
  <si>
    <t>โรงเรียนใน</t>
  </si>
  <si>
    <t>มีความรอบรู้/ทักษะ การสร้างเสริม</t>
  </si>
  <si>
    <t xml:space="preserve">   - สร้างภูมิคุ้มกันทางใจ RQ (Resilience Quotient)              </t>
  </si>
  <si>
    <t>รร.เอกชน 3โรงเรียน</t>
  </si>
  <si>
    <t>พฤติกรรมที่พึงประสงค์</t>
  </si>
  <si>
    <t xml:space="preserve">   - เทคนิคการให้คำปรึกษา ฝึกทักษะการช่วยเหลือเพื่อนวัยรุ่น เช่น การถูกBully                                </t>
  </si>
  <si>
    <t xml:space="preserve">แกนนำในชุมชน </t>
  </si>
  <si>
    <t xml:space="preserve">   - ทักษะชีวิต </t>
  </si>
  <si>
    <t>10 ตำบล</t>
  </si>
  <si>
    <t>สามารถเป็นที่ปรึกษา และเผยแพร่</t>
  </si>
  <si>
    <t xml:space="preserve">   - การป้องกันพฤติกรรมเสี่ยงวัยรุ่น</t>
  </si>
  <si>
    <t xml:space="preserve">องค์ความรู้ให้เพื่อนวัยรุ่นคนอื่นๆได้ </t>
  </si>
  <si>
    <t xml:space="preserve">   - รอบรู้เท่าทัน Social Media</t>
  </si>
  <si>
    <t xml:space="preserve">   - รอบรู้เรื่องเพศ                         </t>
  </si>
  <si>
    <t xml:space="preserve">2.4 มอค. จัดทำทะเบียนแกนนำวัยรุ่นที่ผ่านหลักสูตร </t>
  </si>
  <si>
    <t xml:space="preserve">3. แกนนำวัยรุ่นให้ความรู้กับกลุ่มวัยรุ่น/ ให้คำปรึกษาเบื้องต้น/ ให้ความรู้ประชาสัมพันธ์ ในโรงเรียน, ชุมชน </t>
  </si>
  <si>
    <t xml:space="preserve">4. ติดตามการดำเนินงาน (ติดตามทุก 3 เดือน)
</t>
  </si>
  <si>
    <t>4.1 การอบรมแกนนำวัยรุ่น</t>
  </si>
  <si>
    <t xml:space="preserve"> - อำเภอแม่ทะ มีแกนนำวัยรุ่นที่ผ่าน</t>
  </si>
  <si>
    <t>ต.ค. 63 - มิ.ย.64</t>
  </si>
  <si>
    <t xml:space="preserve">  - ทะเบียนแกนนำวัยรุ่นที่ผ่านหลักสูตร</t>
  </si>
  <si>
    <t>การอบรมจำนวน 250 คน</t>
  </si>
  <si>
    <t>4.2 แบบติดตามการดำเนินงานอบรมแกนนำวัยรุ่น</t>
  </si>
  <si>
    <t>4.3 เวทีนำเสนอผลงานระดับจังหวัด นำเสนอโดยตัวแทนแกนนำวัยรุ่น</t>
  </si>
  <si>
    <t>ก.ค. - ส.ค.64</t>
  </si>
  <si>
    <t>คปสอ...แม่ทะ... จังหวัดลำปาง</t>
  </si>
  <si>
    <t>ประเด็น / งาน : งานอนามัยแม่และเด็ก</t>
  </si>
  <si>
    <t xml:space="preserve">ตัวชี้วัด (KPI) /ผลลัพธ์ที่ต้องการ :   อัตราส่วนการตายมารดาไทย ไม่เกิน 17 ต่อการเกิดมีชีพแสนคน / เป้าหมายจังหวัดลำปาง :  ไม่มีมารดาตาย </t>
  </si>
  <si>
    <t xml:space="preserve">           1. พบหญิงตั้งครรภ์เสี่ยง (ร้อยละ32)</t>
  </si>
  <si>
    <t xml:space="preserve">               - อายุรกรรม ร้อยละ 25  /สูติกรรม ร้อยละ31.25 /  อายุ&gt; 35 ปี ร้อยละ 15.62 / อายุ&lt;กว่า 20 ปี ร้อยละ28.19</t>
  </si>
  <si>
    <r>
      <t xml:space="preserve">           </t>
    </r>
    <r>
      <rPr>
        <sz val="14"/>
        <rFont val="TH SarabunPSK"/>
        <family val="2"/>
      </rPr>
      <t>2. ร้อยละ7 LBW    ผลงาน ร้อยละ 9.43 , ร้อยละ6.48 และ ร้อยละ 7.87</t>
    </r>
    <r>
      <rPr>
        <sz val="14"/>
        <color rgb="FFFF0000"/>
        <rFont val="TH SarabunPSK"/>
        <family val="2"/>
      </rPr>
      <t xml:space="preserve"> </t>
    </r>
    <r>
      <rPr>
        <sz val="14"/>
        <rFont val="TH SarabunPSK"/>
        <family val="2"/>
      </rPr>
      <t>ปี2561 , ปี2562 และ ปี 2563 ตามลำดับ</t>
    </r>
    <r>
      <rPr>
        <sz val="14"/>
        <color rgb="FFFF0000"/>
        <rFont val="TH SarabunPSK"/>
        <family val="2"/>
      </rPr>
      <t xml:space="preserve"> </t>
    </r>
    <r>
      <rPr>
        <sz val="14"/>
        <rFont val="TH SarabunPSK"/>
        <family val="2"/>
      </rPr>
      <t xml:space="preserve">(Preterm = 23.4% (แฝด 3 ราย 17.64%) </t>
    </r>
    <r>
      <rPr>
        <sz val="14"/>
        <color rgb="FFFF0000"/>
        <rFont val="TH SarabunPSK"/>
        <family val="2"/>
      </rPr>
      <t xml:space="preserve"> </t>
    </r>
  </si>
  <si>
    <t xml:space="preserve">           3. BA.  ไม่มี  (ร้อยละ25)</t>
  </si>
  <si>
    <t xml:space="preserve">           4. หญิงตั้งครรภ์มีภาวะโลหิตจาง  ครั้งที่1= 19.05% , ครั้งที่ 2=44.44% (ร้อยละ 20)</t>
  </si>
  <si>
    <t xml:space="preserve">           5. ร้อยละ 75 ANC.ก่อน 12 Wks. ผลงาน ปี 2563 ร้อยละ  89.21</t>
  </si>
  <si>
    <t xml:space="preserve">           6. ร้อยละ 75 หญิงตั้งครรภ์ได้รับการดูแลก่อนคลอดครบ 5 ครั้งตามเกณฑ์ ผลงาน ปี 2563 ร้อยละ 84.67% </t>
  </si>
  <si>
    <t xml:space="preserve">           7. ร้อยละ 100 หญิงตั้งครรภ์ทีได้รับยาเม็ดเสริมไอโอดีน  ผลงาน ปี 2563 ร้อยละ 98.32 </t>
  </si>
  <si>
    <t xml:space="preserve">           8. ร้อยละ 60 เด็กแรกเกิด ต่ำกว่า 6 เดือน กินนมแม่อย่างเดียว  ผลงาน ร้อยละ 88.69 , ร้อยละ75.53 และ ร้อยละ 82.73  ปี2561 , ปี2562 และ ปี 2563 ตามลำดับ</t>
  </si>
  <si>
    <t xml:space="preserve">          9. การใช้แนวทาง ANC Version 2018 </t>
  </si>
  <si>
    <t xml:space="preserve">               - U/S 2 ครั้งตามเกณฑ์ ทำได้ครบ (แต่มีปัญหาการลงรหัส)</t>
  </si>
  <si>
    <t xml:space="preserve">              - การใช้ Individual care plan  ในเสี่ยงสูงสีแดงทุกราย ( 13 ราย)</t>
  </si>
  <si>
    <t xml:space="preserve">              - Couple counseling  4 ครั้ง (ทำได้ 2 ครั้ง คือ 1และ3)</t>
  </si>
  <si>
    <t xml:space="preserve">              - การส่งเสริมโภชนาการในหญิงตั้งครรภ์ ลด LBW /ลดซีด</t>
  </si>
  <si>
    <t>1. พัฒนา MCH Board อำเภอ</t>
  </si>
  <si>
    <t xml:space="preserve">1.1 ประชุมคณะกรรมการMCH BORD ระดับอำเภอ  </t>
  </si>
  <si>
    <t xml:space="preserve"> - รายงานการประชุม</t>
  </si>
  <si>
    <t>ต.ค.63 - ก.ย. 64</t>
  </si>
  <si>
    <t>ทองพรรณ</t>
  </si>
  <si>
    <t>1.2 ทบทวนคณะกรรมการ บทบาทและหน้าที่ของคณะกรรมการ</t>
  </si>
  <si>
    <t xml:space="preserve"> - คำสั่งคณะกรรมการ MCH </t>
  </si>
  <si>
    <t>1.3  คืนข้อมุล/ปัญหา /วิชาการ/case conference  ในเวที ประชุมคณะกรรมการ</t>
  </si>
  <si>
    <t xml:space="preserve">MCH BORD ระดับอำเภอ  </t>
  </si>
  <si>
    <t>1.4 วิเคราะห์สถานการณ์ ปัญหา และแนวทางการแก้ไขปัญหา</t>
  </si>
  <si>
    <t>1.5 วางแผนพัฒนาระบบข้อมูล/ การมีส่วนร่วมของภาคีเครือข่าย</t>
  </si>
  <si>
    <t>1.6 ประชุมติดตามการดำเนินงานคณะกรรมการ ประเมินผล สรุปผลการดำเนินงาน</t>
  </si>
  <si>
    <t>เม.ย.-ส.ค.64</t>
  </si>
  <si>
    <t>1.7 นิเทศติดตามการดำเนินงาน MCH ในรพสต. (บูรณาการกับการนิเทศ cup)</t>
  </si>
  <si>
    <t>3 ครั้ง/ปี</t>
  </si>
  <si>
    <t xml:space="preserve"> - ผลการนิเทศติดตาม</t>
  </si>
  <si>
    <t>2. การพัฒนาและสร้างเสริมศักยภาพหญิงตั้งครรภ์</t>
  </si>
  <si>
    <t>2.1 กิจกรรมตามหาหญิงตั้งครรภ์</t>
  </si>
  <si>
    <t xml:space="preserve">  2.1.1 สร้างความเข้าใจผลดีการฝากครรภ์เร็วในเวทีประชุมประจำเดือนของหมู่บ้าน</t>
  </si>
  <si>
    <t xml:space="preserve">ร้อยละ 90 ANC.ก่อน 12 Wks. </t>
  </si>
  <si>
    <t xml:space="preserve">  2.1.2 เจ้าหน้าที่รพสต. และอสม.ดำเนินการออกสำรวจค้นหาหญิงตั้งครรภ์รายใหม่</t>
  </si>
  <si>
    <t xml:space="preserve"> และรายที่ไม่เคยทราบมาก่อน</t>
  </si>
  <si>
    <t xml:space="preserve">  2.1.4 ติดตามให้อสม.คืนข้อมูลหญิงตั้งครรภ์ที่ค้นหาได้ในเวทีประชุมอสม.</t>
  </si>
  <si>
    <t xml:space="preserve">  2.1.5 จัดทำทะเบียนหญิงตั้งครรภ์รายใหม่ และรายที่ไม่เคยทราบมาก่อน </t>
  </si>
  <si>
    <t xml:space="preserve"> - มีทะเบียนหญิงตั้งครรภ์ใน รพ./PCU/รพ.สต.</t>
  </si>
  <si>
    <t>เพื่อการเฝ้าระวังและติดตาม</t>
  </si>
  <si>
    <t>2.2 เพิ่มความครอบคลุมการดูแล  หญิงตั้งครรภ์ที่ฝากครรภ์ใน หญิงตั้งครรภ์ที่ฝาก</t>
  </si>
  <si>
    <t xml:space="preserve">ครรภ์ในหญิงตั้งครรภ์ที่ฝากครรภ์ในคลินิกเอกชนเพิ่มความครอบคลุม  </t>
  </si>
  <si>
    <t xml:space="preserve"> - แบบรายงานหญิงตั้งครรภ์</t>
  </si>
  <si>
    <t xml:space="preserve">รายงานข้อมูลตามแบบฟอร์ม   </t>
  </si>
  <si>
    <t xml:space="preserve">  2.2.2 รพ.และรพสต.ออกติดตามดูแลที่บ้าน  อย่างน้อยไตรมาสละ 1 ครั้ง </t>
  </si>
  <si>
    <t xml:space="preserve"> - แบบบันทึกเยี่ยมบ้าน</t>
  </si>
  <si>
    <t xml:space="preserve">2.3 สนับสนุนให้หญิงวัยเจริญพันธุ์  กลุ่มเสี่ยงมีการวางแผนก่อนตั้งครรภ์ </t>
  </si>
  <si>
    <t>2.3.1 ในสถานบริการ</t>
  </si>
  <si>
    <t xml:space="preserve"> - พยาบาลที่รับผิดชอบ screenของคลินิก DM,HT และโรคที่เกี่ยวข้อง ต้องมีการ</t>
  </si>
  <si>
    <t>PCU/รพ./รพ.สต.</t>
  </si>
  <si>
    <t xml:space="preserve"> - ข้อมูลการคุมกำเนิดของกลุ่มเสี่ยง อายุ 15-50 ปี </t>
  </si>
  <si>
    <t>ซักประวัติ LMP และการคุมกำเนิดของกลุ่มเสี่ยง อายุ 15-50ปี ทุกราย</t>
  </si>
  <si>
    <t xml:space="preserve"> *หากพบปัญหา LMP ไม่เป็นปกติ ส่งตรวจ UPT ทุกราย</t>
  </si>
  <si>
    <t xml:space="preserve"> *หากวิธีการคุมกำเนิดไม่มีประสิทธิภาพไม่เหมาะสม ส่งต่อคลินิกวางแผนครอบครัวเพื่อ</t>
  </si>
  <si>
    <t xml:space="preserve">  แนะนำวิธีการวางแผน คุมกำเนิดที่เหมาะสม</t>
  </si>
  <si>
    <t xml:space="preserve"> - กลุ่มเสี่ยงสูงทุกรายพิจารณายาฝังคุมกำเนิด</t>
  </si>
  <si>
    <t>2.3.2 ในชุมชน</t>
  </si>
  <si>
    <t xml:space="preserve"> - อสม.ให้ ปชส.โดยใช้ชุดข้อมูลให้คำแนะนำ หญิงวัยเจริญพันธุ์อายุ 15-50ปีทุกราย</t>
  </si>
  <si>
    <t>และที่เป็นกลุ่มเสี่ยงตามนิยาม 3 กลุ่มเพื่อวางแผนการตั้งครรภ์และฝากครรภ์เร็ว</t>
  </si>
  <si>
    <t>เมื่อพร้อม</t>
  </si>
  <si>
    <t xml:space="preserve"> -การประชุมเชิงปฏิบัติการของอสม.ในการค้นหาหญิงตั้งครรภ์เสี่ยง และการดูแล</t>
  </si>
  <si>
    <t>หมู่บ้านละ 1 คน</t>
  </si>
  <si>
    <t xml:space="preserve"> - อสม.ได้รับการอบรม อสม.เชี่ยวชาญแม่และเด็ก </t>
  </si>
  <si>
    <t>หญิงตั้งครรภ์</t>
  </si>
  <si>
    <t>3. เพิ่มคุณภาพการฝากครรภ์</t>
  </si>
  <si>
    <t>3.1 การป้องกันภาวะโลหิตจาง</t>
  </si>
  <si>
    <t>หญิงตั้งครรภ์ทุกคน</t>
  </si>
  <si>
    <t xml:space="preserve"> - หญิงตั้งครรภ์มีภาวะโลหิตจาง ไม่เกิน ร้อยละ 20</t>
  </si>
  <si>
    <t xml:space="preserve"> - ดำเนินงานตามแนวทาง Lampang ANC 2018</t>
  </si>
  <si>
    <t xml:space="preserve"> -.คัดกรองโรคเลือดจางธาลัสซีเมียและภาวะซีด</t>
  </si>
  <si>
    <t xml:space="preserve"> - ให้ยาเม็ด โฟลิก ธาตุเหล็ก ไอโอดีน ตามเกณฑ์</t>
  </si>
  <si>
    <t xml:space="preserve"> - จัดโปรแกรมโภชนาการรายบุคคลให้เหมาะสมโดยนักโภชนาการ</t>
  </si>
  <si>
    <t xml:space="preserve"> - ติดตามความเข้มข้นของเลือด(Hct)หลังให้ยา</t>
  </si>
  <si>
    <t xml:space="preserve"> - เน้น - U/S 3 ครั้งตามเกณฑ์ </t>
  </si>
  <si>
    <t xml:space="preserve">          * เพิ่มการประเมิน Anomaly ช่วง 18-20Wks</t>
  </si>
  <si>
    <t xml:space="preserve"> - Individual care plan  ในหญิงตั้งครรภ์ที่มีภาวะโลหิตจางทุกราย</t>
  </si>
  <si>
    <t xml:space="preserve"> - ส่งข้อมูลการติดตามเยี่ยม ใน PCU และ COC</t>
  </si>
  <si>
    <t>3.2  การป้องกันทารกแรกคลอดน้ำหนักน้อย</t>
  </si>
  <si>
    <t xml:space="preserve"> - ทารกแรกเกิดน้ำหนักน้อยกว่า 2,500 กรัม </t>
  </si>
  <si>
    <t>น้อยกว่าร้อยละ 7</t>
  </si>
  <si>
    <t xml:space="preserve"> - ประเมินดัชนีมวลกายและภาวะโภชนาการหญิงตั้งครรภ์</t>
  </si>
  <si>
    <t xml:space="preserve"> -พบสูติแพทย์ประเมินน้ำหนักทารกในครรภ์</t>
  </si>
  <si>
    <t xml:space="preserve"> -จัดโปรแกรมโภชนาการรายบุคคลให้เหมาะสม โดยนักโภชนาการ</t>
  </si>
  <si>
    <t xml:space="preserve"> -.จัดทำ Individudl care planหญิงตั้งครรภ์เสี่ยง preterm</t>
  </si>
  <si>
    <t xml:space="preserve"> -. ทำcouple counsellingหญิงตั้งครรภ์และญาติ</t>
  </si>
  <si>
    <t xml:space="preserve"> -.กำกับติดตามดูแลหญิงตั้งครรภ์ตาม Individudl care plan</t>
  </si>
  <si>
    <t>3.3 การป้องกันทารกคลอดก่อนกำหนด</t>
  </si>
  <si>
    <t>หญิงตั้งครรภ์ที่มีภาวะ</t>
  </si>
  <si>
    <t xml:space="preserve"> - จำนวนหญิงตั้งครรภ์ที่มีภาวะสี่ยงคลอดก่อนกำหนด</t>
  </si>
  <si>
    <t xml:space="preserve"> - ประเมินความเสี่ยงการคลอดก่อนกำหนด</t>
  </si>
  <si>
    <t>เสี่ยงคลอดก่อนกำหนด</t>
  </si>
  <si>
    <t>มีจำนวนลดลง ร้อยละ 50</t>
  </si>
  <si>
    <t xml:space="preserve"> - refer รพ.เกาะคา พบสูติแพทย์เพื่อ Ultrasound ;วัด Cervical length</t>
  </si>
  <si>
    <t xml:space="preserve"> -ให้ยา Progesterone ตั้งแต่อายุครรภ์ 16 สัปดาห์</t>
  </si>
  <si>
    <t>4. พัฒนาระบบและคุณภาพ บริการใน PCU</t>
  </si>
  <si>
    <t xml:space="preserve"> - หญิงตั้งครรภ์ทุกราย ได้รับการดูแลตามแนวทาง</t>
  </si>
  <si>
    <t>ต.ค. 63-ก.ย. 64</t>
  </si>
  <si>
    <t>4.1 กำหนดให้ RN ทำหน้าที่ตรวจครรภ์ในคลินิก ANC</t>
  </si>
  <si>
    <t xml:space="preserve">Lampang ANC 2018 และ ได้ U/S 3 ครั้งตามเกณฑ์ </t>
  </si>
  <si>
    <t>4.2 กำหนดFlow และเตรียมอุปกรณ์เครื่องมือที่ต้องใช้บริการใน PCU</t>
  </si>
  <si>
    <t>13 รพ.สต/5 PCU</t>
  </si>
  <si>
    <t xml:space="preserve">  -5PCU มีแนวทางในการดูแลหญิงตั้งครรภ์</t>
  </si>
  <si>
    <t xml:space="preserve">4.3 ให้บริการฝากครรภ์ตามแนวทางที่กำหนด </t>
  </si>
  <si>
    <t xml:space="preserve"> -หญิงตั้งครรภ์ได้รับบริการในPCU ตามมาตรฐานการ</t>
  </si>
  <si>
    <t xml:space="preserve">      4.3.1 ANC ครั้งแรกทุกราย</t>
  </si>
  <si>
    <t>ฝากครรภ์</t>
  </si>
  <si>
    <t xml:space="preserve"> * ฝากครรภ์ครั้งที่1 ให้บริการ ดังนี้ Screening Risk , LAB ตามที่ระบุ,</t>
  </si>
  <si>
    <t xml:space="preserve">   ตรวจช่องปากเบื้องต้น , ซักประวัติ , ตรวจครรภ์ , ประเมินภาวะโภชนาการ  </t>
  </si>
  <si>
    <t xml:space="preserve">   ให้คำแนะนำตามไตรมาส , ยา Triferdine </t>
  </si>
  <si>
    <t xml:space="preserve">   Down syndrome  ธาลัสซีเมีย /คัดแยกความเสี่ยงและส่งต่อตามเกณฑ์</t>
  </si>
  <si>
    <t xml:space="preserve">   เขียว เหลือง แดง</t>
  </si>
  <si>
    <t xml:space="preserve"> * ระบบ Lab : เจาะเลือดที่ PCU (VDRL,HIV ,HBsAg  Hct,blood gr. ,</t>
  </si>
  <si>
    <t xml:space="preserve">   Urine dipstick(ถ้ามี)ตรวจวิเคราะห์ ที่รพ.นัดฟังผลเลือดที่รพ. พร้อมรับบริการ U/S</t>
  </si>
  <si>
    <t xml:space="preserve">   (ช่วงที่ยังไม่มีเครื่อง), U/A (กรณีไม่ได้ทำUrine   dipstick ที่PCU) </t>
  </si>
  <si>
    <t xml:space="preserve">   และตรวจคัดกรองที่ไม่ได้ทำในPCU. </t>
  </si>
  <si>
    <t xml:space="preserve"> * ระบบการบันทึกข้อมูล --ตามที่ ย 4 กำหนด</t>
  </si>
  <si>
    <r>
      <t xml:space="preserve">      4.3.2 ANC 3  รับบริการ U/S</t>
    </r>
    <r>
      <rPr>
        <sz val="14"/>
        <color rgb="FFFF0000"/>
        <rFont val="TH SarabunPSK"/>
        <family val="2"/>
      </rPr>
      <t xml:space="preserve"> </t>
    </r>
    <r>
      <rPr>
        <sz val="14"/>
        <rFont val="TH SarabunPSK"/>
        <family val="2"/>
      </rPr>
      <t>ประเมิน Abnormally (ช่วงที่ยังไม่มีเครื่อง ส่งไปรพช. )</t>
    </r>
  </si>
  <si>
    <t xml:space="preserve">      4.3.3 ANC4 PCU เจาะเลือดครั้งที่ 2 (VDRL,HIV,HBsAg   Hct, blood gr. ,</t>
  </si>
  <si>
    <t xml:space="preserve">Urine dipstick(ถ้ามี) ตรวจวิเคราะห์ที่รพ. นัดฟังผลเลือดที่รพ. พร้อมเยี่ยมชมห้องคลอด </t>
  </si>
  <si>
    <t>และ U/A ถ้าไม่ได้ทำ Urine dipstick ที่ PCU</t>
  </si>
  <si>
    <t xml:space="preserve">      4.3.4 ANC5 วางแผนการคลอดและการส่งต่อ</t>
  </si>
  <si>
    <t>4.4 MCH อำเภอประเมินและพัฒนาทักษะผู้ปฏิบัติงาน</t>
  </si>
  <si>
    <t>4.5 ทีม MCH อำเภอร่วมกับทีม PCU.อำเภอประเมินผล และทบทวนระบบ</t>
  </si>
  <si>
    <t>5. การส่งเสริมและป้องกันโรคในช่องปากหญิงตั้งครรภ์</t>
  </si>
  <si>
    <t xml:space="preserve">    จัดบริการส่งเสริมป้องกันและรักษาโรคในช่องปากหญิงตั้งครรภ์ที่มาฝากครรภ์ในสถาน</t>
  </si>
  <si>
    <t>1) ตรวจสุขภาพช่องปากและฝึกทักษะการแปรงฟันโดยการควบคุมแผ่นคราบจุลินทรีย์</t>
  </si>
  <si>
    <t>(ลดภาวะเหงือกอักเสบป้องกัน preterm labor และ Low birth  weight)</t>
  </si>
  <si>
    <t>2)ได้รับการฝึกทักษะการแปรงฟันแบบลงมือปฏิบัติ</t>
  </si>
  <si>
    <t>3)หญิงตั้งครรภ์ได้รับการบริการทางทันตกรรมตามความจำเป็น</t>
  </si>
  <si>
    <t>4) เยี่ยมหลังคลอด โดยจนท.หรือ อสม.ให้คำแนะนำการดูแลอนามัยช่องปากทารก</t>
  </si>
  <si>
    <t xml:space="preserve"> - มอบถุงผ้าแม่ลูกฟันดีให้แก่ หญิงตั้งครรภ์ที่ร่วม โครงการ (ในถุงประกอบด้วยแปรงสีฟัน</t>
  </si>
  <si>
    <t>สำหรับหญิงตั้งครรภ์ ยาสีฟัน เอกสารการดูแลสุขภาพช่องปากหญิงตั้งครรภ์)</t>
  </si>
  <si>
    <t>5) กำกับติดตามเน้นความครอบคลุมการให้บริการ</t>
  </si>
  <si>
    <t>6. ห้องคลอดคุณภาพ</t>
  </si>
  <si>
    <t>6.1 การพัฒนาศักยภาพบุคลากร</t>
  </si>
  <si>
    <t>6.1.1 มีพยาบาลรับผิดชอบ LR</t>
  </si>
  <si>
    <t>1คน</t>
  </si>
  <si>
    <t>6.1.2 โครงการอบรมเชิงปฏิบัติการเรื่องการทำคลอดในภาวะฉุกเฉิน</t>
  </si>
  <si>
    <t xml:space="preserve"> เงินบำรุง</t>
  </si>
  <si>
    <t xml:space="preserve"> พ.ย. 63</t>
  </si>
  <si>
    <t xml:space="preserve"> สมสมร</t>
  </si>
  <si>
    <t xml:space="preserve"> รายละเอียดกิจกรรม</t>
  </si>
  <si>
    <t>รพ. แม่ทะ</t>
  </si>
  <si>
    <t xml:space="preserve">  1) การทำคลอดปกติ</t>
  </si>
  <si>
    <t>1.พยาบาลมีความพร้อมและทักษะที่ถูกต้องในการ</t>
  </si>
  <si>
    <t xml:space="preserve">  2) การช่วยคลอดภาวะฉุกเฉิน (ซ้อมแผนในสถานการณ์คลอดฉุกเฉิน )</t>
  </si>
  <si>
    <t>ห้องประชุมชั้น2</t>
  </si>
  <si>
    <t>ช่วยเหลือมารดาจากภาวะคลอดฉุกเฉิน</t>
  </si>
  <si>
    <t xml:space="preserve">   - ช่วยคลอดติดไหล่</t>
  </si>
  <si>
    <t>2. มารดาปลอดภัยจากการคลอดฉุกเฉิน</t>
  </si>
  <si>
    <t xml:space="preserve">   - ช่วยคลอดท่าก้น</t>
  </si>
  <si>
    <t>3. ทารกแรกเกิดปลอดภัยจากการคลอด</t>
  </si>
  <si>
    <t xml:space="preserve"> 3) การตรวจครรภ์ทางหน้าท้อง ( โดยการใช้หุ่น )</t>
  </si>
  <si>
    <t xml:space="preserve"> 4) การตรวจภายใน ( โดยการใช้หุ่น ) </t>
  </si>
  <si>
    <t>โดยทีมงานจากวิทยาลัยบรมราชชนนีลำปาง</t>
  </si>
  <si>
    <t>6.1.3 การซ้อมแผนในสถานการณ์คลอดฉุกเฉิน</t>
  </si>
  <si>
    <t>พยาบาลER LR15คน</t>
  </si>
  <si>
    <t xml:space="preserve"> - พยาบาลมีทักษะในการช่วยเหลือมารดา</t>
  </si>
  <si>
    <t>1ครั้ง/ปี</t>
  </si>
  <si>
    <t>จากภาวะคลอดฉุกเฉิน</t>
  </si>
  <si>
    <t>6.1.4  บุคลากรพยาบาล ER,LR ได้รับการฝึกปฏิบัติห้องคลอดที่โรงพยาบาล</t>
  </si>
  <si>
    <t xml:space="preserve"> - พยาบาลER LR ได้รับการฝึกทุกคน</t>
  </si>
  <si>
    <t>แม่ข่ายคนละ 1 ครั้ง (1สัปดาห์)/ปี</t>
  </si>
  <si>
    <t>5วัน/คน/ปี</t>
  </si>
  <si>
    <t>6.1.5 ประเมินสมรรถนะหลังการพัฒนา</t>
  </si>
  <si>
    <t xml:space="preserve"> - มารดาและทารก ปลอดภัยจากการคลอด</t>
  </si>
  <si>
    <t>6.2 พัฒนาห้องคลอด</t>
  </si>
  <si>
    <t>6.2.1 ตรวจสอบความพร้อมใช้ของวัสดุอุปกรณ์ เวชภัณฑ์และความครบถ้วนของเครื่องมือในห้องคลอด</t>
  </si>
  <si>
    <t>LR</t>
  </si>
  <si>
    <t xml:space="preserve"> ห้องคลอดคุณภาพ</t>
  </si>
  <si>
    <t xml:space="preserve">6.2.2 จัดทำแผน จัดหาวัสดุครุภัณฑ์ที่ขาด </t>
  </si>
  <si>
    <t xml:space="preserve">  LR</t>
  </si>
  <si>
    <t>มีแผนจัดซื้อครุภัณฑ์</t>
  </si>
  <si>
    <t>เงินUC</t>
  </si>
  <si>
    <t>6.2.3 ทบทวนเกณฑ์ประเมินความเสี่ยงของหญิงมีครรภ์ในห้องคลอด เช่น</t>
  </si>
  <si>
    <t>ไม่เกิดอุบัติการณ์ซ้ำ</t>
  </si>
  <si>
    <t>ภาวะตกเลือดหลังคลอด ภาวะช็อคจากการตกเลือดหลังคลอด</t>
  </si>
  <si>
    <t>6.2.4 ทบทวนแนวทางปฏิบัติทั้งมารดาและทารก (รพ.สต./ห้องคลอด/</t>
  </si>
  <si>
    <t>มีแนวทางการส่งต่อ</t>
  </si>
  <si>
    <t xml:space="preserve">การส่งต่อ) </t>
  </si>
  <si>
    <t>รพ.เกาะคา,รพศ</t>
  </si>
  <si>
    <t>6.2.5  ทบทวนรายงานอุบัติการณ์ที่ไม่พึงประสงค์ และปัญหาจากระบบ</t>
  </si>
  <si>
    <t>บันทึกการทบทวน</t>
  </si>
  <si>
    <t>ส่งต่อ ส่งผลการทบทวนทุกเดือน</t>
  </si>
  <si>
    <t>6.2.6 พัฒนามาตรฐานการส่งต่อหญิงตั้งครรภ์/หญิงคลอด/ทารกไปรับ</t>
  </si>
  <si>
    <t>บริการในสถานบริการที่มีศักยภาพสูงกว่า</t>
  </si>
  <si>
    <t>6.2.7 ประชุมแลกเปลี่ยนเรียนรู้เครือข่ายมารดาและทารกแรกเกิดกับ</t>
  </si>
  <si>
    <t>LR/ANC</t>
  </si>
  <si>
    <t>บันทึกการประชุม</t>
  </si>
  <si>
    <t>รพ.ลำปางและ รพ.เกาะคา</t>
  </si>
  <si>
    <t>6.2.8 เข้าร่วมประชุมวิชาการงานอนามัยแม่และเด็กและอบรมวิชาการ</t>
  </si>
  <si>
    <t>LR/ANC/แพทย์</t>
  </si>
  <si>
    <t>6.2.9 นิเทศติดตามการดำเนินงาน MCH ในรพสต. (บูรณาการกับการนิเทศ cup)</t>
  </si>
  <si>
    <t>13 รพ.สต.</t>
  </si>
  <si>
    <t>ได้รับการเยี่ยม 100%</t>
  </si>
  <si>
    <t>ม.ค 64,มิย64</t>
  </si>
  <si>
    <t>6.2.10.เยี่ยมประเมินงานมาตรฐานแม่และเด็กจากจังหวัด</t>
  </si>
  <si>
    <t xml:space="preserve">6.2.11 รพ.มีมาตรฐานห้องคลอดคุณภาพ โดยเพิ่มระบบ Consult </t>
  </si>
  <si>
    <t>รพ.มีแนวทางระบบ consult</t>
  </si>
  <si>
    <t>ต.ค 64</t>
  </si>
  <si>
    <t>และทีมที่ปรึกษา ดังนี้</t>
  </si>
  <si>
    <t xml:space="preserve"> - เมื่อผู้มาคลอดเข้าสู่ระยะ Active phase , ruptured membranes หรือมีภาวะ</t>
  </si>
  <si>
    <t>มีแนวทางการส่งต่อรพ.เกาะคา</t>
  </si>
  <si>
    <t>เสี่ยงตามเกณฑ์คัดกรอง รายงานแพทย์เวร ประสานส่งเคส รพ เกาะคา</t>
  </si>
  <si>
    <t xml:space="preserve"> - รพ. แม่ทะ ที่ต้องส่งมาทำคลอดที่ รพ.เกาะคา เมื่อมีเคสให้รายงาน รพ.เกาะคา ทุกครั้ง</t>
  </si>
  <si>
    <t>2.11 มีระบบให้คำปรึกษาและการรายงานเหตุการณ์ฉุกเฉินทางสูติกรรม</t>
  </si>
  <si>
    <t>มีระบบรายงาน ฉุกเฉินทางสูติกรรม</t>
  </si>
  <si>
    <t xml:space="preserve">6.เพิ่มคุณภาพการดูแลต่อเนื่องหลังคลอดในกลุ่มมารดาที่มีภาวะเสี่ยง </t>
  </si>
  <si>
    <t>หญิงหลังคลอด</t>
  </si>
  <si>
    <t xml:space="preserve"> -หญิงหลังคลอดได้รับการดูแล 100%</t>
  </si>
  <si>
    <t>6.1 ให้คำปรึกษากลุ่มเสี่ยงที่พบปัญหาเชิงสังคมเพื่อ  พิจารณาการคุมกำเนิดที่มี</t>
  </si>
  <si>
    <t>ทุกคน</t>
  </si>
  <si>
    <t>ประสิทธิภาพหลังคลอด  เช่น Amphe,Unwanted</t>
  </si>
  <si>
    <t>7. ระบบการนิเทศ ติดตาม และควบคุมกำกับ</t>
  </si>
  <si>
    <t>7.1 แผนการออกเยี่ยม โดยพี่เลี้ยงโซน (รพ.แม่ทะ โดย รพ.เกาะคา)</t>
  </si>
  <si>
    <t xml:space="preserve"> ตค - มีค.64</t>
  </si>
  <si>
    <t>7.2 แผนการสุ่มเยี่ยม โดยทีมจังหวัด</t>
  </si>
  <si>
    <t>คปสอ....แม่ทะ....... จังหวัดลำปาง</t>
  </si>
  <si>
    <t>ประเด็น / งาน :  เด็กปฐมวัย</t>
  </si>
  <si>
    <t>1. ร้อยละ 85 ของเด็กอายุ 0-5 ปี พัฒนาการสมวัย</t>
  </si>
  <si>
    <t>2. ร้อยละของเด็กอายุ 0-5 ปี สูงดีสมส่วน และส่วนสูงเฉลี่ยที่อายุ 5 ปี</t>
  </si>
  <si>
    <t xml:space="preserve"> - ร้อยละ 90 ของเด็กอายุ 0-5 ปี ได้รับการคัดกรองพัฒนาการ </t>
  </si>
  <si>
    <t>1. ร้อยละเด็กสูงดีสมส่วน  ร้อยละ 62</t>
  </si>
  <si>
    <t xml:space="preserve"> - ร้อยละ 20 ของเด็กอายุ 0-5 ปี ที่ได้รับการคัดกรองพัฒนาการ พบสงสัยล่าช้า</t>
  </si>
  <si>
    <t xml:space="preserve"> - ร้อยละของเด็ก 0-5 ปีมีภาวะอ้วน ไม่เกินร้อยละ 9.5</t>
  </si>
  <si>
    <t xml:space="preserve"> - ร้อยละ 90 ของเด็กอายุ 0-5 ปี ที่มีพัฒนาการสงสัยล่าช้าได้รับการติดตาม</t>
  </si>
  <si>
    <t xml:space="preserve"> - ร้อยละของเด็ก 0-5 ปีมีภาวะผอม ไม่เกินร้อยละ 5.5</t>
  </si>
  <si>
    <t xml:space="preserve"> - ร้อยละของเด็ก 0-5 ปีมีภาวะเตี้ย ไม่เกินร้อยละ 12</t>
  </si>
  <si>
    <t xml:space="preserve"> - ส่วนสูงเฉลี่ยที่อายุ 5 ปี ณ ปี 2565  - เด็กชาย  113 (เซนติเมตร)  - เด็กหญิง 112 (เซนติเมตร)
</t>
  </si>
  <si>
    <t xml:space="preserve"> - ร้อยละของเด็กอายุ 3 ปี ปราศจากฟันผุ (Caries free) ไม่เกินร้อยละ 58</t>
  </si>
  <si>
    <t xml:space="preserve">ข้อมูลพื้นฐาน/ วิเคราะห์สถานการณ์ปัญหา </t>
  </si>
  <si>
    <t>1.ร้อยละ 85 ของเด็กอายุ 0-5 ปี ทั้งหมดตามช่วงอายุที่กำหนดมีพัฒนาการสมวัย</t>
  </si>
  <si>
    <t>ผลงาน ร้อยละ  97.84 , 96.18 และ 91.86  ปี 2561 , 2562 และ 2563 ตามลำดับ</t>
  </si>
  <si>
    <t>2. ร้อยละ90 ของเด็กอายุ0 – 5ปี ได้รับการคัดกรองพัฒนาการ</t>
  </si>
  <si>
    <t>ผลงาน ร้อยละ  92.53 , 94 และ 96.69 ปี 2561 , 2562 และ 2563 ตามลำดับ</t>
  </si>
  <si>
    <t>3. ร้อยละ25ของเด็กอายุ0 – 5ปี ได้รับการคัดกรองพัฒนาการพบสงสัยล่าช้า</t>
  </si>
  <si>
    <t>ผลงาน ร้อยละ  23.39 , 33.39 และ 33.16 ปี2561 , 2562 และ 2563 ตามลำดับ</t>
  </si>
  <si>
    <t>4. ร้อยละ90ของเด็กอายุ0 – 5ปี ที่มีพัฒนาการพบสงสัยล่าช้าได้รับการติดตาม</t>
  </si>
  <si>
    <t>ผลงาน ร้อยละ  93.86 , 100 และ 87.90  ปี2561 , 2562 และ 2563 ตามลำดับ</t>
  </si>
  <si>
    <t>5. ร้อยละ60ของเด็กพัฒนาการล่าช้าได้รับการกระตุ้นพัฒนาการด้วยTEDA4I</t>
  </si>
  <si>
    <t>ผลงาน ร้อยละ  47.69 , 54.89 และ 60.0 ปี2561 , 2562 และ 2563 ตามลำดับ</t>
  </si>
  <si>
    <t>6.ร้อยละ 60 ของเด็กอายุ 0-5 ปี สูงดีสมส่วน (ปี 2563)</t>
  </si>
  <si>
    <t xml:space="preserve">ผลงาน ร้อยละ 51.75 </t>
  </si>
  <si>
    <t xml:space="preserve">  - ภาวะอ้วน</t>
  </si>
  <si>
    <t>ผลงาน ร้อยละ 15.62</t>
  </si>
  <si>
    <t xml:space="preserve">  - ภาวะผอม</t>
  </si>
  <si>
    <t>ผลงาน ร้อยละ 7.09</t>
  </si>
  <si>
    <t xml:space="preserve">  - ภาวะเตี้ย</t>
  </si>
  <si>
    <t>ผลงาน ร้อยละ 15.47</t>
  </si>
  <si>
    <t xml:space="preserve">  - ส่วนสูงเฉลี่ยที่อายุ 5 ปี เด็กชาย (เซนติเมตร)</t>
  </si>
  <si>
    <t>ผลงาน ร้อยละ 109.11</t>
  </si>
  <si>
    <t xml:space="preserve">  - ส่วนสูงเฉลี่ยที่อายุ 5 ปี เด็กหญิง (เซนติเมตร)</t>
  </si>
  <si>
    <t>ผลงาน ร้อยละ 110.74</t>
  </si>
  <si>
    <t>1. ป้องกันและส่งเสริมสุขภาพเด็กปฐมวัย</t>
  </si>
  <si>
    <t xml:space="preserve">1.1 บริการ WCC คุณภาพ                                                                           </t>
  </si>
  <si>
    <t>รพ.แม่ทะ /รพ.สต. 13 แห่ง</t>
  </si>
  <si>
    <t>เด็ก0-5 ปี ได้รับบริการWCCตามเกณฑ์คุณภาพร้อยละ 100</t>
  </si>
  <si>
    <t xml:space="preserve">  1.1.1 ประเมิน/เฝ้าระวัง/ติดตามภาวะโภชนาการ สอนผู้ปกครองการบันทึกและ</t>
  </si>
  <si>
    <t>เด็ก0-5 ปี/ผู้ปกครอง</t>
  </si>
  <si>
    <t>การคัดกรองพัฒนาการเด็กตามกลุ่มอายุ special pp ร้อยละ 100</t>
  </si>
  <si>
    <t>ประเมินกราฟโภชนาการ</t>
  </si>
  <si>
    <t xml:space="preserve">  1.1.2 ประเมินพัฒนาการเด็กโดยใช้DSPM/DIAM </t>
  </si>
  <si>
    <t>ร้อยละของเด็ก 0-5 ปี มีพัฒนาการสมวัย 90%</t>
  </si>
  <si>
    <t xml:space="preserve">  1.1.3 ฟื้นฟูทักษะการประเมินพัฒนาการเด็กโดยใช้DSPM/DIAM ในศูนย์เด็ก/ครูอนุบาล</t>
  </si>
  <si>
    <t>ศูนย์เด็ก 10 แห่ง</t>
  </si>
  <si>
    <t xml:space="preserve">ครูศูนย์เด็ก/รร.อนุบาลได้รับการฟื้นฟูการประเมินพัฒนาการ
</t>
  </si>
  <si>
    <t>รร.อนุบาล 23 แห่ง</t>
  </si>
  <si>
    <t>โดยใช้DSPM ร้อยละ 100</t>
  </si>
  <si>
    <t>รร.เอกชน 1 แห่ง</t>
  </si>
  <si>
    <t xml:space="preserve">  1.1.4 สอน/สาธิตการประเมินพัฒนาการตามวัยตามคู่มือDSPM/DAIM ให้ผู้ปกครอง</t>
  </si>
  <si>
    <t>ผู้ปกครอง เด็ก 0-5 ปี</t>
  </si>
  <si>
    <t>ผู้ปกครองสามารถใช้คู่มือ DSPM ได้ ร้อยละ 80</t>
  </si>
  <si>
    <t xml:space="preserve">  1.1.5 สอน/สาธิตอาหารที่เหมาะสมตามวัยให้ผู้ปกครอง </t>
  </si>
  <si>
    <t>ผู้ปกครองได้รับความรู้อาหารตามวัย ร้อยละ 80</t>
  </si>
  <si>
    <t xml:space="preserve">  1.1.6 อายุ 9 เดือนตรวจ Hct </t>
  </si>
  <si>
    <t>รพ./PCU</t>
  </si>
  <si>
    <t>ร้อยละ 100 ของเด็ก 9 เดือน ได้คัดกรองภาวะโลหิตจาง</t>
  </si>
  <si>
    <t xml:space="preserve">  1.1.7 ให้ยาธาตุเหล็กเด็กอายุ 6 เดือนขึ้นไปทุกราย</t>
  </si>
  <si>
    <t>ร้อยละ 100 ของเด็ก 6ด-5 ปี ได้กินยาน้ำเสริมธาตุเหล็ก</t>
  </si>
  <si>
    <t xml:space="preserve">  1.1.8 ให้วัคซีนตามเกณฑ์อายุ </t>
  </si>
  <si>
    <t>ร้อยละ 100 เด็กได้รับวัคซีนตามเกณฑ์อายุ</t>
  </si>
  <si>
    <t xml:space="preserve">  1.1.9 นัดมาตรวจพัฒนาการซ้ำ 1 เดือนในรายที่สงสัยล่าช้า</t>
  </si>
  <si>
    <t>เด็กพัฒนาการสงสัยล่าช้า</t>
  </si>
  <si>
    <t>ร้อยละ 100 เด็กได้รับการตรวจพัฒนาการซ้ำ 1 เดือน</t>
  </si>
  <si>
    <t xml:space="preserve">  1.1.10 กรณีพัฒนาการล่าช้าหลังกระตุ้น 1 เดือน ส่งต่อ รพ.แม่ทะ</t>
  </si>
  <si>
    <t>ร้อยละ 100 เด็กพัฒนาการล่าช้าได้รับส่งต่อ รพ.แม่ทะ</t>
  </si>
  <si>
    <t xml:space="preserve">  1.1.11 ส่งต่อข้อมูล/ติดตามเยี่ยม ดูแลเด็กทาง Line /ศูนย์COC/PCU</t>
  </si>
  <si>
    <t>ทุกสัปดาห์</t>
  </si>
  <si>
    <t>1.2 สนับสนุนการจัดกิจกรรมส่งเสริมสุขภาพช่องปากคลินิก WCC</t>
  </si>
  <si>
    <t>1.2.1 เด็กปฐมวัยในคลินิกเด็กดี</t>
  </si>
  <si>
    <t xml:space="preserve">เฝ้าระวังภาวะสุขภาพช่องปากและจัดการปรับเปลี่ยนพฤติกรรมผู้เลี้ยงดูเด็กตามความเสี่ยง </t>
  </si>
  <si>
    <t xml:space="preserve">(อนามัยช่องปาก และพฤติกรรมการดูแลในเด็ก 2 6 9 12 18 24 30 และ </t>
  </si>
  <si>
    <t>36 เดือนหรือทุก 6 เดือนที่มารับวัคซีนที่คลินิกเด็กดี</t>
  </si>
  <si>
    <t xml:space="preserve">  1)ตรวจสุขภาพช่องปาก-บันทึกจำนวนซี่ฟันที่ขึ้น,คราบจุลินทรีย์,รอยผุเริ่มแรก และ</t>
  </si>
  <si>
    <t>และพฤติกรรม</t>
  </si>
  <si>
    <t xml:space="preserve"> -เด็ก 9 เดือน-3 ปี ได้รับการประเมินความเสี่ยงต่อโรคฟันผุจัดทำ Oral care plan ตามระ</t>
  </si>
  <si>
    <t>ระดับความเสี่ยง และดำเนินการติดตามปรับเปลี่ยนพฤติกรรมดำเนินการเยี่ยมบ้านโดยทันต</t>
  </si>
  <si>
    <t>บุคลากร/อสม./มอค.) ตามguildline เพื่อลดระดับความเสี่ยงกลับมาเป็นเด็กกลุ่มปกติ</t>
  </si>
  <si>
    <t xml:space="preserve">  2)ฝึกทักษะให้กับผู้ปกครองการดูแลความสะอาดช่องปากเด็กเพื่อลดคราบจุลินทรีย์ </t>
  </si>
  <si>
    <t>โดยการลงมือฝึกปฏิบัติจริง มีการสอนผู้ปกครองให้ใช้ไหมขัดฟันให้แก่ผู้ปกครองให้ใช้</t>
  </si>
  <si>
    <t xml:space="preserve">ไหมขัดฟันให้แก่เด็กเพื่อป้องกันฟันผุด้านประชิดฝึกทักษะผู้ปกครองเด็กในการ     </t>
  </si>
  <si>
    <t>ดูแลอนามัยช่องปากเด็กโดยการใช้แปรงสีฟันและมอบ แปรงสีฟัน</t>
  </si>
  <si>
    <t>3)ให้บริการทันตกรรมตามความจำเป็น เน้นการ early detection ได้รับการทา</t>
  </si>
  <si>
    <t xml:space="preserve">ฟลูออไรด์วานิชเพื่อป้องกันฟันผุ </t>
  </si>
  <si>
    <t>1.2.2 เด็กอายุ 3-5 ปี (ศูนย์พัฒนาเด็กเล็ก คุณภาพ),อนุบาล</t>
  </si>
  <si>
    <t>1) ตรวจสุขภาพช่องปากและสำรวจพฤติกรรมทันตสุขภาพเด็กทุกคนในศพด.ในช่วงเดือน</t>
  </si>
  <si>
    <t>ธ.ค.63-มี.ย.64</t>
  </si>
  <si>
    <t>ธ.ค.63-กพ.64 นำข้อมูลบันทึกในโปรแกรมสถานบริการ(ส่งออก HDC)</t>
  </si>
  <si>
    <t xml:space="preserve"> -ตรวจฟันเด็กโดยทันตบุคลากรภาคเรียนละ 1ครั้ง เพื่อประเมินความเสี่ยงต่อฟันผุ </t>
  </si>
  <si>
    <t>2) สนับสนุนศพด.มีการจัดกิจกรรมการแปรงฟันหลังอาหารกลางวันทุกวันแบบแปรงแห้ง</t>
  </si>
  <si>
    <t xml:space="preserve"> -ศพด.มีการจัดผลไม้เป็นอาหารว่างอย่างน้อย 3 ใน 5 วัน/ สัปดาห์(แห่ง)</t>
  </si>
  <si>
    <t xml:space="preserve"> -เน้นการดื่มนมจืด ส่งเสริมให้ดื่มนมจากกล่อง/แก้ว</t>
  </si>
  <si>
    <t xml:space="preserve"> -พัฒนานโยบายสาธารณะ/มาตรการศูนย์เด็กอ่อนหวานปลอดน้ำอัดลม ลูกอม ขนม </t>
  </si>
  <si>
    <t xml:space="preserve"> กรุบกรอบ</t>
  </si>
  <si>
    <t>3) ให้บริการทันตกรรมตาม ความจำเป็นเน้นการ early detection ทาฟลูออไรด์วานิช</t>
  </si>
  <si>
    <t>4)ประเมินสภาวะช่องปากและพฤติกรรม จัดระดับความเสี่ยงและดำเนินการเยี่ยมบ้านเพื่อ</t>
  </si>
  <si>
    <t>ปรับเปลี่ยนพฤติกรรมโดยเฉพาะ การทำความสะอาดช่องปากโดยผู้ปกครอง</t>
  </si>
  <si>
    <t>5) พัฒนาศักยภาพผู้ปกครองให้สามารถใช้ไหมขัดฟัน เพื่อป้องกัน</t>
  </si>
  <si>
    <t>เม.ย.</t>
  </si>
  <si>
    <t>ฟันกรามน้ำนมผุด้านประชิดโดยดำเนินการให้มีการฝึกแปรงฟันแบบไม่ใช้น้ำ (แปรงแห้ง)</t>
  </si>
  <si>
    <t xml:space="preserve">และฝึกใช้ไหมขัดฟันในศูนย์พัฒนาเด็กเล็กนำร่องศพด.แม่ทะและศพด.หัวเสือ </t>
  </si>
  <si>
    <t>2. เพิ่มประสิทธิภาพการใช้คู่มือ DSPM ของผู้ปกครอง/ผู้เลี้ยงดู/อสม.</t>
  </si>
  <si>
    <t>2.1 ส่งเสริมการใช้คู่มือ DSPM ในพ่อแม่ ผู้ปกครอง ครูพี่เลี้ยงศูนย์เด็กและ</t>
  </si>
  <si>
    <t>ประเมินส่งต่อเข้าระบบบริการได้</t>
  </si>
  <si>
    <t xml:space="preserve">2.1.1 PCU สร้าง Line Group “ลูกสมองใส พ่อแม่ใช้DSPM” แลกเปลี่ยนระหว่างพ่อแม่ </t>
  </si>
  <si>
    <t xml:space="preserve">พ่อแม่/ ผู้ปกครอง </t>
  </si>
  <si>
    <t xml:space="preserve"> - พ่อแม่ผู้ปกครอง /รพ.สต./รพ. ทุกแห่ง </t>
  </si>
  <si>
    <t>มอค.ผู้รับผิดชอบงานทุก รพ.สต./แพทย์หัวหน้าทีมPCU/CPM อำเภอเป็นที่ปรึกษาและสนับสนุนความรู้</t>
  </si>
  <si>
    <t>PCU 5 แห่ง/</t>
  </si>
  <si>
    <t xml:space="preserve">เข้าร่วม Line Group “ลูกสมองใส </t>
  </si>
  <si>
    <t>สนับสนุนความรู้</t>
  </si>
  <si>
    <t>13 รพ.สต./รพ.</t>
  </si>
  <si>
    <t>พ่อแม่ใช้DSPM”</t>
  </si>
  <si>
    <t xml:space="preserve">2.1.2 พัฒนาศักยภาพ พ่อแม่ ผู้ปกครอง </t>
  </si>
  <si>
    <t xml:space="preserve">1) พ่อแม่ ผู้ปกครองที่พร้อม ประเมินพัฒนาการโดยใช้ DSPM ผ่าน APPLICATION </t>
  </si>
  <si>
    <t xml:space="preserve"> - พ่อแม่ผู้ปกครอง ประเมินพัฒนาการ</t>
  </si>
  <si>
    <t>Khunlook กรณีต้องการปรึกษา สามารถส่งผลในกลุ่ม Line เพื่อเกิดการแลกเปลี่ยน</t>
  </si>
  <si>
    <t>โดยใช้ DSPM ผ่าน APP  Khunlook</t>
  </si>
  <si>
    <t>2) ส่งเสริมการใช้คู่มือ DSPM ในพ่อแม่ผู้ปกครอง ที่ใช้สมุดคู่มือ DSPM</t>
  </si>
  <si>
    <t>พ่อแม่ผู้ปกครอง</t>
  </si>
  <si>
    <t>ที่ใช้สมุดคู่มือทุกราย</t>
  </si>
  <si>
    <t xml:space="preserve">2.1.3 พัฒนาศักยภาพ อสม.เพื่อส่งเสริมกระตุ้น ติดตามการใช้ DSPM ในพ่อแม่  </t>
  </si>
  <si>
    <t>1 คน/1หมู่บ้าน</t>
  </si>
  <si>
    <t xml:space="preserve"> - มีอสม. เชี่ยวชาญแม่และเด็กทุกหมู่บ้าน </t>
  </si>
  <si>
    <t xml:space="preserve">หมู่บ้านละ 1 คน (บูรณาการกับประชุมเชิงปฏิบัติการของอสม.ในการค้นหาหญิงตั้งครรภ์เสี่ยง)  </t>
  </si>
  <si>
    <t>จำนวน 95 คน</t>
  </si>
  <si>
    <t xml:space="preserve"> - เป็น อสม.เชี่ยวชาญแม่และเด็ก (100%)</t>
  </si>
  <si>
    <t xml:space="preserve"> - อสม.ได้พัฒนาความรู้/อบรม หลักสูตร </t>
  </si>
  <si>
    <t xml:space="preserve"> - อสม.ที่มีอายุระหว่าง 35-45 ปี ที่มีบุตร  อ่านออกเขียนได้  ใช้ IT ได้</t>
  </si>
  <si>
    <t>อสมเชี่ยวชาญด้านอนามัยแม่และเด็ก</t>
  </si>
  <si>
    <t>2.1.4 รพ.สต.จัด Class "พัฒนาการเด็กสร้างได้"เพื่อติดตามและแลกเปลี่ยนเรียนรู้ สำหรับ</t>
  </si>
  <si>
    <t xml:space="preserve"> - เกิดการแลกเปลี่ยนเรียนรู้ และนำผลสรุป</t>
  </si>
  <si>
    <t>มาประกอบการดำเนินงานครั้งต่อไป</t>
  </si>
  <si>
    <t xml:space="preserve">2.1.5 รพ.สต.ประเมินการใช้ DSPM ของพ่อแม่ผู้ปกครอง ผ่าน Google form ทุกเดือน </t>
  </si>
  <si>
    <t xml:space="preserve"> - รายงานผลการประเมินการใช้ DSPM ของพ่อแม่ผู้ปกครอง</t>
  </si>
  <si>
    <t>2.2 ส่งเสริมการใช้คู่มือ DSPM ในครูพี่เลี้ยงศูนย์เด็กและประเมินส่งต่อเข้าระบบบริการ</t>
  </si>
  <si>
    <t>2.2.1 PCU สร้าง Line Group ครูผู้ดูแลเด็กในการส่งเสริมและกระตุ้นพัฒนาการเด็ก โดย</t>
  </si>
  <si>
    <t xml:space="preserve"> - ครูศูนย์เด็ก/รร.อนุบาล/ รพ.สต./รพ.ทุกแห่ง</t>
  </si>
  <si>
    <t>มีมอค.ผู้รับผิดชอบงานทุก รพ.สต./แพทย์หัวหน้าทีมPCU/CPMอำเภอเป็นที่ปรึกษาและ</t>
  </si>
  <si>
    <t>เข้าร่วม Line Group ในการส่งเสริมและ</t>
  </si>
  <si>
    <t>กระตุ้นพัฒนาการเด็ก</t>
  </si>
  <si>
    <t>2.2.2 มีช่องทางในการส่งต่อเด็กเข้าสู่ระบบบริการ (กำหนดเกณฑ์การส่งต่อเด็กปฐมวัย</t>
  </si>
  <si>
    <t>เข้าสู่ระบบบริการและทะเบียนในศูนย์เด็ก/รร.อนุบาล)</t>
  </si>
  <si>
    <t xml:space="preserve"> - ครูศูนย์เด็ก/รร.อนุบาล สามารถใช้ DSPM ร้อยละ 100</t>
  </si>
  <si>
    <t>ต.ค. 63 - มี.ค. 64</t>
  </si>
  <si>
    <t>2.2.4 อำเภอจัด แลกเปลี่ยนเรียนรู้/นวัตกรรม สำหรับครูอนุบาล/ศูนย์เด็ก ในการประเมิน</t>
  </si>
  <si>
    <t>พัฒนาการด้วย DSPM (ครูพี่เลี้ยงเด็กเชี่ยวชาญ)</t>
  </si>
  <si>
    <t>3. โภชนาการเด็กปฐมวัย แก้ปัญหาเด็กเตี้ย</t>
  </si>
  <si>
    <t>3.1. ภาวะซีด โลหิตจาง</t>
  </si>
  <si>
    <t>3.1.1 เด็กได้รับนมแม่ไม่น้อยกว่า 6 เดือน</t>
  </si>
  <si>
    <t xml:space="preserve"> - ร้อยละ 60 ของเด็ก 0-5 ปี ได้รับนมแม่</t>
  </si>
  <si>
    <t>ไม่น้อยกว่า 6 เดือน</t>
  </si>
  <si>
    <t>3.1.2 รพ.สต.มีมาตรการติดตามการกินยาน้ำเสริมธาตุเหล็กในเด็ก   6ด- 5 ปี</t>
  </si>
  <si>
    <t>เด็ก 6ด-5 ปี ทุกราย</t>
  </si>
  <si>
    <t xml:space="preserve"> - ร้อยละ 100 ของเด็ก 6ด-5 ปี ได้กินยาน้ำเสริมธาตุเหล็ก</t>
  </si>
  <si>
    <t>3.1.3 รพช.ตรวจคัดกรองภาวะโลหิตจางเด็ก 9 เดือน ทุกราย</t>
  </si>
  <si>
    <t>เด็ก 9 เดือนทุกราย</t>
  </si>
  <si>
    <t xml:space="preserve"> - ร้อยละ 100 ของเด็ก 9 เดือน ได้คัดกรองภาวะโลหิตจาง</t>
  </si>
  <si>
    <t>3.2. ส่งเสริมการเจริญเติบโตของเด็กโดยพ่อแม่ผู้ปกครอง</t>
  </si>
  <si>
    <t xml:space="preserve"> - พ่อแม่ผู้ปกครองประเมินโภชนาการทุก 2 เดือน  ผ่าน APPLICATION Khunlook</t>
  </si>
  <si>
    <t xml:space="preserve"> - พ่อแม่ผู้ปกครองมีความรอบรู้ในการประเมิน</t>
  </si>
  <si>
    <t>/สมุดสีชมพู</t>
  </si>
  <si>
    <t>เด็ก 0-5 ปี ทุกราย</t>
  </si>
  <si>
    <t>โภชนาการเด็ก และการใช้แอพลิเคชั่น ในการ</t>
  </si>
  <si>
    <t>เข้าถึงข้อมูล</t>
  </si>
  <si>
    <t>3.3 แก้ไขปัญหาเด็กที่มีภาวะทุพโภชนาการ</t>
  </si>
  <si>
    <t>3.3.1 รพ.สต.แบ่งระดับภาวะโภชนาการเด็ก (เหลือง ส้ม แดง)</t>
  </si>
  <si>
    <t xml:space="preserve"> - เด็ก 0-5 ปีทุกราย ได้รับการคัดกรองภาวะเสี่ยง</t>
  </si>
  <si>
    <t>ทางโภชนาการ และได้รับการดูแลตามระดับสี</t>
  </si>
  <si>
    <t>3.3.2 ทีม PCU ร่วมในการวิเคราะห์ วางแผนและออกแบบการแก้ไขปัญหาเด็กเตี้ย</t>
  </si>
  <si>
    <t>3.3.3 มีแผนการดูแลเด็กเตี้ยรายบุคคล และทะเบียนเด็กเตี้ยเพื่อใช้ประกอบการกำกับ</t>
  </si>
  <si>
    <t xml:space="preserve"> - เด็ก 0-5 ปี ทุกรายที่มีภาวะเตี้ย ได้รับการดูแล</t>
  </si>
  <si>
    <t>ติดตาม ทุก 2 เดือน</t>
  </si>
  <si>
    <t>ภาวะโภชนาการรายบุคคล และมีภาวะเตี้ยลดลงร้อยละ 20</t>
  </si>
  <si>
    <t>3.3.4 จัดตั้งกลุ่ม line  ผู้ปกครองเด็กเพื่อสื่อสาร ให้คำปรึกษาแก้ไขปัญหาเด็กที่มี</t>
  </si>
  <si>
    <t>ภาวะทุพโภชนาการ</t>
  </si>
  <si>
    <t xml:space="preserve"> - ร้อยละ 100 รพ.สต./รพ. ได้รับสนับสนุนนม</t>
  </si>
  <si>
    <t>กสต. / อปท.</t>
  </si>
  <si>
    <t>3.3.6 รพ.สต.เสนอโครงการขอสนับสนุนนมและไข่สำหรับเด็กจาก กสต. / อปท.</t>
  </si>
  <si>
    <t>และไข่จาก กสต. / อปท.</t>
  </si>
  <si>
    <t>3.3.7 รพ.สต.ประสานศูนย์เด็กเล็กในเขตรับผิดชอบเพิ่มคุณภาพเมนูอาหารในศูนย์เด็ก</t>
  </si>
  <si>
    <t xml:space="preserve"> - เด็ก 0-5 ปี ได้รับประทานเมนูไข่ทุกวัน</t>
  </si>
  <si>
    <t>เล็กให้มีเมนูไข่ทุกวัน และจัดเมนูให้เหมาะสมกับภาวะโภชนาการเด็ก(รพ.สต.ละ 1 ศูนย์)</t>
  </si>
  <si>
    <t xml:space="preserve"> และเมนูเหมาะสมกับภาวะโภชนาการเด็ก</t>
  </si>
  <si>
    <t>3.3.8 พัฒนาศูนย์เด็กเล็กเป็นศูนย์สาธิตอาหารสำหรับผู้ปกครอง</t>
  </si>
  <si>
    <t>12 แห่ง</t>
  </si>
  <si>
    <t xml:space="preserve"> - มีศูนย์สาธิตอาหารสำหรับผู้ปกครอง 12 แห่ง</t>
  </si>
  <si>
    <t>4. ควบคุมกำกับ</t>
  </si>
  <si>
    <t>4.1. ออกนิเทศประเมินศูนย์เด็กในชุมชนโดยมีการแต่งตั้งคณะกรรมการประเมินศูนย์เด็ก</t>
  </si>
  <si>
    <t>ปีละ1ครั้ง</t>
  </si>
  <si>
    <t>13รพสต/รพ</t>
  </si>
  <si>
    <t>ศูนยฺเด็กได้รับการประเมิน</t>
  </si>
  <si>
    <t>มี.ค-เม.ย.63</t>
  </si>
  <si>
    <t>นิเทศครบ100%</t>
  </si>
  <si>
    <t xml:space="preserve">  -การสุ่มกำกับติดตามคุณภาพการคัดกรองพัฒนาการเด็กให้เจ้าหน้าที่รพสต. และครูศูนย์เด็ก</t>
  </si>
  <si>
    <t>4.2. เยี่ยมเสริมพลังนิเทศงานทุก รพ.สต.ร่วมกับทีม นิเทศ คปสอ.ระดับอำเภอ</t>
  </si>
  <si>
    <t>บันทึกผลการนิเทศงาน</t>
  </si>
  <si>
    <t>ต.ค.62-ก.ย.63</t>
  </si>
  <si>
    <t xml:space="preserve">4.3. ทีม MCH จังหวัดเยี่ยมประเมินนิเทศงานเสริมพลัง </t>
  </si>
  <si>
    <t>รพแม่ทะ</t>
  </si>
  <si>
    <t>ม.ค.-มี.ค.63</t>
  </si>
  <si>
    <t>งานแม่และเด็ก1ครั้ง/ปี(บูรณาการกับงานแม่และเด็ก)</t>
  </si>
  <si>
    <t>ยุทธศาสตร์ที่ 4 บริหารเป็นเลิศด้วยธรรมาภิบาล (Governance Excellence)</t>
  </si>
  <si>
    <t>ประเด็น / งาน : งานข้อมูลและเทคโนโลยีสารสนเทศ</t>
  </si>
  <si>
    <t xml:space="preserve">การพัฒนาศูนย์ข้อมูลอำเภอ และพัฒนาคุณภาพข้อมูลสารสนเทศ </t>
  </si>
  <si>
    <t>การพัฒนาโรงพยาบาลผ่านเกณฑ์ Smart Hospital</t>
  </si>
  <si>
    <t xml:space="preserve">การพัฒนาสารสนเทศหน่วยบริการปฐมภูมิ/คลินิกหมอครอบครัว PCU </t>
  </si>
  <si>
    <t>บุคลากรสาธารณสุข ได้รับการพัฒนาด้านเทคโนโลยีสารสนเทศ  (Digital Completency)</t>
  </si>
  <si>
    <t xml:space="preserve">ตัวชี้วัด (KPI) /ผลลัพธ์ที่ต้องการ : ร้อยละของหน่วยบริการที่ผ่านเกณฑ์คุณภาพข้อมูล </t>
  </si>
  <si>
    <t>ศูนย์ข้อมูลสารสนเทศระดับอำเภอมีคุณภาพ</t>
  </si>
  <si>
    <t>ร้อยละของสถานบริการผ่านเกณฑ์คุณภาพข้อมูล</t>
  </si>
  <si>
    <t>หน่วยงานระดับอำเภอไม่มีผู้รับผิดชอบงานข้อมูลสารสนเทศที่ชัดเจน</t>
  </si>
  <si>
    <t>ขาดการกำกับ ติดตาม ตรวจสอบความครบถ้วนถูกต้อง การส่งข้อมูล การแก้ไขข้อมูล และการรายงานผลการดำเนินงานที่เป็นรูปธรรม</t>
  </si>
  <si>
    <t>ผู้รับผิดชอบงานด้านข้อมูลสารสนเทศ ไม่ได้รับการพัฒนาศักยภาพด้าน Digital Competency</t>
  </si>
  <si>
    <t>รหัสโครงการ 100402</t>
  </si>
  <si>
    <t>พัฒนาศูนย์ข้อมูลสารสนเทศระดับจังหวัด อำเภอ มีคุณภาพ</t>
  </si>
  <si>
    <t>1.1 การบริหารจัดการศูนย์ข้อมูล ระดับอำเภอ</t>
  </si>
  <si>
    <t xml:space="preserve">     - คณะทำงาน CIO, IM, IM ย่อย, ระบบ Monitor</t>
  </si>
  <si>
    <t xml:space="preserve">     - พัฒนา Data Center อำเภอ</t>
  </si>
  <si>
    <t xml:space="preserve">     - รายงาน Minimum Data Set</t>
  </si>
  <si>
    <t>1.2 คุณภาพข้อมูลสารสนเทศด้านสุขภาพ</t>
  </si>
  <si>
    <t xml:space="preserve">     1) ข้อมูลประชากร</t>
  </si>
  <si>
    <t xml:space="preserve">         - ประชากรสัญชาติไทยเทียบทะเบียนราษฎร์</t>
  </si>
  <si>
    <t xml:space="preserve">         - ความถูกต้องในองค์ประกอบของประชากร </t>
  </si>
  <si>
    <t xml:space="preserve">           เช่น เลข 13 หลัก คำนำหน้า วันเกิด เพศ </t>
  </si>
  <si>
    <t xml:space="preserve">           สถานภาพ สัญชาติ ที่อยู่ เป็นต้น</t>
  </si>
  <si>
    <t xml:space="preserve">         - ประชากรในเขตรับผิดชอบซ้ำซ้อน</t>
  </si>
  <si>
    <t xml:space="preserve">     2) การพัฒนาคุณภาพแฟ้มบริการ</t>
  </si>
  <si>
    <t xml:space="preserve">         - ตรวจสอบความเชื่อมโยง ครบถ้วน ถูกต้อง ตรงกันและเท่ากันของกลุ่มแฟ้มผู้ป่วยใน 43 แฟ้ม กับ 12 แฟ้ม</t>
  </si>
  <si>
    <t xml:space="preserve">     3) การพัฒนาแฟ้มข้อมูลงานแม่และเด็ก</t>
  </si>
  <si>
    <t xml:space="preserve">         - แฟ้ม Diag_OPD, แฟ้ม ANC, แฟ้ม Prenatal</t>
  </si>
  <si>
    <t xml:space="preserve">         - แฟ้ม Diag_IPD, แฟ้ม Labor, แฟ้ม Newborn</t>
  </si>
  <si>
    <t xml:space="preserve">     4) การพัฒนาแฟ้มข้อมูลโรคไม่ติดต่อเรื้อรัง (NCD)</t>
  </si>
  <si>
    <t xml:space="preserve">         - บันทึกทะเบียนผู้ป่วย NCD</t>
  </si>
  <si>
    <t xml:space="preserve">         - บันทึกเยี่ยมบ้าน COC, Community Service</t>
  </si>
  <si>
    <t xml:space="preserve">     5) การตรวจคุณภาพการวินิจฉัยโรค และการให้สาเหตุการตาย</t>
  </si>
  <si>
    <t xml:space="preserve">         - IM, MRA ตรวจคุณภาพเวชระเบียน ทุกเดือน</t>
  </si>
  <si>
    <t>MRA</t>
  </si>
  <si>
    <t xml:space="preserve">         - พัฒนาแพทย์ / ผู้เกี่ยวข้อการวินิจฉัยสาเหตุการตาย</t>
  </si>
  <si>
    <t xml:space="preserve">         - อบรมแพทย์จบใหม่</t>
  </si>
  <si>
    <t>โรงพยาบาลแม่ทะได้รับการพัฒนาเป็น Smart Hospital</t>
  </si>
  <si>
    <t>1. โรงพยาบาลแม่ทะ มีระบบคิวที่เหมาะสมกับบริบทพื้นที่/</t>
  </si>
  <si>
    <t>การพัฒนาหน่วยบริการปฐมภูมิ/คลินิกหมอครอบครัว จังหวัดลำปาง มีและใช้ระบบสารสนเทศในการบันทึกข้อมูล</t>
  </si>
  <si>
    <t>โรงพยาบาลแม่ข่ายพัฒนาระบบสารเทศสำหรับการให้บริการในปฐมภูมิ (PCU)</t>
  </si>
  <si>
    <t>ต.ค. – ธ.ค. 63</t>
  </si>
  <si>
    <t xml:space="preserve"> - CIO ร่วมกันวางแผน วิเคราะห์ระบบ</t>
  </si>
  <si>
    <t>รพ.สต. 3 แห่ง</t>
  </si>
  <si>
    <t xml:space="preserve">รพ.สต.กิ่ว นาคต </t>
  </si>
  <si>
    <t>สามารถใช้งานฐานข้อมูล</t>
  </si>
  <si>
    <t>hosxpจากนอกสถานที่</t>
  </si>
  <si>
    <t>ได้อย่างสะดวกปลอดภัย</t>
  </si>
  <si>
    <t xml:space="preserve"> -  ติดตั้ง ระบบดูผล lab online ผ่านมือถือ</t>
  </si>
  <si>
    <t>รพ.สต. 12 แห่ง</t>
  </si>
  <si>
    <t>สามารถดูผลlabได้จาก</t>
  </si>
  <si>
    <t>รพ.สต.ทุกแห่ง</t>
  </si>
  <si>
    <t>เพิ่มสมรรถนะด้าน Digital Competency ของเจ้าหน้าที่</t>
  </si>
  <si>
    <t>4.1 สื่อสารประชาสัมพันธ์การเรียนรู้ออนไลน์ผ่านเว็บ thaimooc.org  (จนท.ทุกประเภท ในอำเภอลงทะเบียนเรียน ร้อยละ 90)</t>
  </si>
  <si>
    <t>4.2 รายงานข้อมูล Digital competency ของบุคลากรในอำเภอ (เรียนรู้ครบหลักสูตรและได้ใบประกาศ ร้อยละ 75)</t>
  </si>
  <si>
    <t>ม.ค.-มี.ค 64</t>
  </si>
  <si>
    <t xml:space="preserve"> 1. ทบทวนคณะกรรมการ CHRO อำเภอ</t>
  </si>
  <si>
    <t>1 ทีม / 15 คน</t>
  </si>
  <si>
    <t xml:space="preserve"> พย.63</t>
  </si>
  <si>
    <t>สมควร</t>
  </si>
  <si>
    <t>กำหนดบทบาทหน้าที่ วิเคราะห์สภาพปัญหาความเปลี่ยนแปลง</t>
  </si>
  <si>
    <t>สุมล</t>
  </si>
  <si>
    <t xml:space="preserve">ด้านนโยบาย โครงสร้างอายุ เพื่อวางแผนอัตรากำลัง </t>
  </si>
  <si>
    <t xml:space="preserve">แผนพัฒนาบุคลากร และแผนการธำรงรักษาบุคลากร </t>
  </si>
  <si>
    <t>สนับสนุน กำกับ  ติดตามการดำเนินงานภายในอำเภอ และ</t>
  </si>
  <si>
    <t>รายงานข้อมูลบุคลากรให้มีความครบถ้วนและเป็นปัจจุบัน</t>
  </si>
  <si>
    <t xml:space="preserve">   1.1 ประชุมคณะกรรมการ CHRO อำเภอ และสรุปรายงานผลการประชุม</t>
  </si>
  <si>
    <t xml:space="preserve"> พย.63,กพ 64</t>
  </si>
  <si>
    <t xml:space="preserve"> คกก.CHRO</t>
  </si>
  <si>
    <t xml:space="preserve"> พค.,สค.64</t>
  </si>
  <si>
    <t>2.จัดทำแผนอัตรากำลัง 5 ปี (ปี 64 - 66)</t>
  </si>
  <si>
    <t xml:space="preserve"> 2.1 วิเคราะห์สภาพปัญหาด้านกำลังคน เพื่อวางแผน</t>
  </si>
  <si>
    <t>บริหารกำลังคน รองรับการการเปลี่ยนแปลงด้านนโยบาย</t>
  </si>
  <si>
    <t>สาธารณสุข และการเปลี่ยนแปลงด้านโครงสร้างอายุ</t>
  </si>
  <si>
    <t xml:space="preserve"> 2.2 รายงานปัญหา อุปสรรคแก่จังหวัดทุกไตรมาส</t>
  </si>
  <si>
    <t>กิจกรรมที่ 1 การพัฒนางานประจำสู่ทำวิจัย CQI / R2R</t>
  </si>
  <si>
    <t>1. อมรมหลักสูตร Emergency Medical Technician Intermediate(EMTI)</t>
  </si>
  <si>
    <t xml:space="preserve"> - พนักงานขับรถยนต์</t>
  </si>
  <si>
    <t>2. ส่ง จนท.อบรมหลักสูตร ผบก.(รพ.1 คน/สสอ. 1 คน)</t>
  </si>
  <si>
    <t>3. ส่ง จนท.อบรมหลักสูตร ผบต. (รพ.2 คน/รพ.สต.2คน)</t>
  </si>
  <si>
    <t>4. อบรมการหลักสูตร การดูแลระบบบำบัดน้ำเสีย</t>
  </si>
  <si>
    <t xml:space="preserve"> - ระบบบำบัดน้ำเสีย</t>
  </si>
  <si>
    <t xml:space="preserve"> - ผู้รับผิดชอบบ่อบำบัดโรงพยาบาล</t>
  </si>
  <si>
    <t>ผ่านตามมาตรฐาน</t>
  </si>
  <si>
    <t>5. อบรมแพทย์จิตเวชชุมชน หลักสูตร 6 เดือน</t>
  </si>
  <si>
    <t>ผอ.+แพทย์</t>
  </si>
  <si>
    <t>6. อบรมหลักสูตรระบาดวิทยาสำหรับแพทย์ชุมชน</t>
  </si>
  <si>
    <t>นพ.พิทยาธร</t>
  </si>
  <si>
    <t xml:space="preserve"> Happy MOPH องค์กรแห่งความสุขอำเภอแม่ทะ</t>
  </si>
  <si>
    <t>พญ.ฤดีรัตน์</t>
  </si>
  <si>
    <t>คปสอ..แม่ทะ.....จังหวัดลำปาง</t>
  </si>
  <si>
    <t>ประเด็น / งาน :  ระบบการตอบโต้ภาวะฉุกเฉินและภัยสุขภาพ</t>
  </si>
  <si>
    <t>ตัวชี้วัด (KPI) : 1.อำเภอมีศูนย์ปฏิบัติการภาวะฉุกเฉินและทีมตระหนักรู้สถานการณ์ที่สามารถปฏิบัติงานได้</t>
  </si>
  <si>
    <t>1.ทบทวนผังและโครงสร้างระบบบัญชาการเหตุการณ์ให้เป็นปัจจุบัน</t>
  </si>
  <si>
    <t xml:space="preserve">   1.1 ประชุมทบทวนคำสั่ง และผังโครงสร้างระบบบัญชาการเหตุการณ์</t>
  </si>
  <si>
    <t>คณะกรรมการ EOC</t>
  </si>
  <si>
    <t xml:space="preserve">   1.2 ส่งคำสั่ง ผังโครงสร้างและรายชื่อผู้รับผิดชอบหลักงาน EOC ให้จังหวัด </t>
  </si>
  <si>
    <t xml:space="preserve"> 1 ชุด</t>
  </si>
  <si>
    <t>ผังโครงสร้างและรายชื่อผู้รับผิดชอบหลักงาน EOC</t>
  </si>
  <si>
    <t xml:space="preserve"> พย 63</t>
  </si>
  <si>
    <t xml:space="preserve"> 2 เรื่อง</t>
  </si>
  <si>
    <t>มีแผนรองรับสถานการณ์ฉุกเฉิน</t>
  </si>
  <si>
    <t>มค- มีค 64</t>
  </si>
  <si>
    <t xml:space="preserve">         - แต่งตั้งทีมงานจัดทำร่างแผนฯ</t>
  </si>
  <si>
    <t xml:space="preserve">         - ประชุมคณะกรรมการจัดทำแผน </t>
  </si>
  <si>
    <t xml:space="preserve">         - รวบรวมและจัดทำร่างแผนเสนอคณะกรรมการฯ</t>
  </si>
  <si>
    <t xml:space="preserve">         - คณะกรรมการตรวจสอบและรับรองแผน เสนอผู้บริหารลงนาม</t>
  </si>
  <si>
    <t xml:space="preserve">         - ประกาศใช้แผน</t>
  </si>
  <si>
    <t xml:space="preserve"> - จัดทำแนวทางการรายงานโรคและภัยจากพื้นที่ ถึงระดับตำบล และอำเภอ</t>
  </si>
  <si>
    <t>คู่มือแนวทางการรายงาน</t>
  </si>
  <si>
    <t>มีคู่มือแนวทางการรายงานตามเกณฑ์</t>
  </si>
  <si>
    <t>ต.ค - ธ.ค. 63</t>
  </si>
  <si>
    <t xml:space="preserve"> - รายงานเหตุการณ์ให้จังหวัดตามแนวทางที่จังหวัดกำหนด</t>
  </si>
  <si>
    <t>ตามเกณฑ์</t>
  </si>
  <si>
    <t>ที่ สสจ.กำหนด</t>
  </si>
  <si>
    <t>ตามแผนฯในข้อ 3 ที่กำหนดให้พร้อมใช้งาน</t>
  </si>
  <si>
    <t xml:space="preserve">อุปกรณ์ที่ใช้ในงาน  </t>
  </si>
  <si>
    <t>มีอุปกรณ์ที่ใช้ในการควบคุมโรค</t>
  </si>
  <si>
    <t>อธิชา/นมัสการ</t>
  </si>
  <si>
    <t>SRRT</t>
  </si>
  <si>
    <t>อย่างมีประสิทธิภาพ</t>
  </si>
  <si>
    <t>เม.ย64</t>
  </si>
  <si>
    <t>งานบริหารฯ</t>
  </si>
  <si>
    <t xml:space="preserve">1 ครั้ง </t>
  </si>
  <si>
    <t>ตามเหตุการณ์</t>
  </si>
  <si>
    <t>กรณีมีการสั่งการจากจังหวัด</t>
  </si>
  <si>
    <t>หรือในพื้นที่เกิดโรคระบาดรุนแรง</t>
  </si>
  <si>
    <t xml:space="preserve">ศูนย์(EOC) </t>
  </si>
  <si>
    <t xml:space="preserve">รายงานศูนย์(EOC) </t>
  </si>
  <si>
    <t>มีงบประมาณ เพื่อใช้ในสถานการณ์/ภาวะฉุกเฉิน</t>
  </si>
  <si>
    <t>มิ.ย-ก.ย 64</t>
  </si>
  <si>
    <t>ภัยสุขภาพ</t>
  </si>
  <si>
    <t xml:space="preserve"> - ซ้อมแผนตามประเด็นข้อ 3.1,3.2</t>
  </si>
  <si>
    <t xml:space="preserve"> 1 เรื่อง</t>
  </si>
  <si>
    <t>เพื่อการควบคุมป้องกันโรค</t>
  </si>
  <si>
    <t xml:space="preserve"> มิ.ย.64</t>
  </si>
  <si>
    <t xml:space="preserve"> - ถอดบทเรียนการซ้อมแผนและแนวทางแก้ไขและสรุปรายงานให้ สสจ</t>
  </si>
  <si>
    <t>ที่มีประสิทธิภาพ</t>
  </si>
  <si>
    <t>เจ้าหน้าที่ควบคุม</t>
  </si>
  <si>
    <t>ทีมมีความพร้อมในการปฏิบัติงาน</t>
  </si>
  <si>
    <t>เพื่อเตรียมความพร้อมกับทีม SAT, JIT , MERT, Mini MERT ,EMS, MCATT, CDCU,SRRT</t>
  </si>
  <si>
    <t>โรค สสอ./รพสต.</t>
  </si>
  <si>
    <t>ม.ค.64/มิ.ย 64</t>
  </si>
  <si>
    <t>ควบคุมโรค 20 คน</t>
  </si>
  <si>
    <t>มีเครือข่ายทีมงานที่มีคุณภาพ</t>
  </si>
  <si>
    <t xml:space="preserve">เครื่องพ่นหมอกควัน หลักสูตร 2 วัน </t>
  </si>
  <si>
    <t>ทีม SRRT ระดับตำบล</t>
  </si>
  <si>
    <t xml:space="preserve">เกิดศูนย์ปฏิบัติการควบคุมโรคติดต่อนำโดยยุงลาย </t>
  </si>
  <si>
    <t>ระดับตำบล ทุกตำบล</t>
  </si>
  <si>
    <t>200 คน</t>
  </si>
  <si>
    <t>อปท.ในอำเภอแม่ทะ</t>
  </si>
  <si>
    <t>ทีม SRRT ระดับตำบลดำเนินงานเฝ้าระวัง ควบคุม</t>
  </si>
  <si>
    <t>และป้องกันโรคในชุมชนได้</t>
  </si>
  <si>
    <t>60 คน (SRRT+จนท.)</t>
  </si>
  <si>
    <t>บูรณาการ</t>
  </si>
  <si>
    <t>งานแม่และเด็ก</t>
  </si>
  <si>
    <t>56 คน</t>
  </si>
  <si>
    <t>มิ.ย. 63</t>
  </si>
  <si>
    <t>ในงานวัยเรียน</t>
  </si>
  <si>
    <t>ปฏิบัติงานตามแผนงานประจำ</t>
  </si>
  <si>
    <t>ต.ค63-ก.ย64</t>
  </si>
  <si>
    <t>มี.ค63-มิ.ย63</t>
  </si>
  <si>
    <t xml:space="preserve"> ปชช.อ.แม่ทะ</t>
  </si>
  <si>
    <t>ลดอัตราป่วยของประชาชนในพื้นที่</t>
  </si>
  <si>
    <t>มิ.ย-ส.ค 64</t>
  </si>
  <si>
    <t>ประชาชนในพื้นที่รับรู้ข่าวสารและ</t>
  </si>
  <si>
    <t xml:space="preserve">ทาง Line /facebook ในระดับ จังหวัด </t>
  </si>
  <si>
    <t>ทันต่อเหตุการณ์ในการป้องกันโรค</t>
  </si>
  <si>
    <t xml:space="preserve">อำเภอ รพ.สต. อสม. ผู้นำชุมชน  </t>
  </si>
  <si>
    <t>และเครือข่าย</t>
  </si>
  <si>
    <t>ระบาด</t>
  </si>
  <si>
    <t>ผู้ดูแลเด็กในศูนย์เด็กเล็ก  ครู</t>
  </si>
  <si>
    <t>จำนวน 10 ตำบล</t>
  </si>
  <si>
    <t>เกิดตำบลควบคุมโรคเข้มแข็ง</t>
  </si>
  <si>
    <t>ต.ค. 63-ก.ย.64</t>
  </si>
  <si>
    <t xml:space="preserve">ไม่ให้เป็นแหล่ง เพาะพันธุ์ยุงลาย โดยเน้นการ จัดการพาหะนำโรคแบบผสมผสาน IVM </t>
  </si>
  <si>
    <t xml:space="preserve">มอค. ,อสม., </t>
  </si>
  <si>
    <t>มอค. ,อสม., ประชาชนจิตอาสา ทุกหมู่บ้าน</t>
  </si>
  <si>
    <t xml:space="preserve"> โดย เจ้าหน้าที่สาธารณสุข อสม. และ ประชาชนจิตอาสา</t>
  </si>
  <si>
    <t>ประชาชนจิตอาสา</t>
  </si>
  <si>
    <t>ดำเนินกิจกรรมอย่างน้อยสัปดาห์ละ 2 ครั้ง</t>
  </si>
  <si>
    <t>1 หมู่บ้าน/1 รพ.สต.</t>
  </si>
  <si>
    <t>เกิดหมู่บ้านจัดการไข้เลือดออก</t>
  </si>
  <si>
    <t xml:space="preserve">ชุมชนมีการจัดการสิ่งแวดล้อม ปลอดขยะ </t>
  </si>
  <si>
    <t>ปลอดลูกน้ำยุงลาย</t>
  </si>
  <si>
    <t>ประชาชน มีความรู้และการปฏิบัติที่ถูกต้อง</t>
  </si>
  <si>
    <t>ร่วมมือในการควบคุมโรค</t>
  </si>
  <si>
    <t>รพ.แม่ทะ, อปท.</t>
  </si>
  <si>
    <t>ในการป้องกันตนเอง</t>
  </si>
  <si>
    <t>ประชาชนกลุ่มเสี่ยง</t>
  </si>
  <si>
    <t>ประชาชนกลุ่มเสี่ยง ได้รับวัคซีนโรคไข้หวัดใหญ่</t>
  </si>
  <si>
    <t>อย่างน้อย ร้อยละ 90 ของ เป้าหมายที่กำหนด</t>
  </si>
  <si>
    <t>รวมเป็นเงิน</t>
  </si>
  <si>
    <t>คปสอ.แม่ทะ     จังหวัดลำปาง</t>
  </si>
  <si>
    <r>
      <t xml:space="preserve">ตัวชี้วัดและเป้าหมายของกสธ. : </t>
    </r>
    <r>
      <rPr>
        <sz val="14"/>
        <rFont val="TH SarabunPSK"/>
        <family val="2"/>
      </rPr>
      <t xml:space="preserve"> </t>
    </r>
  </si>
  <si>
    <t xml:space="preserve">1. ระดับความสำเร็จของเขตสุขภาพที่มีการบริหารจัดการระบบการผลิตและพัฒนากำลังคนได้ต้ามเกณฑ์เป้าหมายที่กำหนด </t>
  </si>
  <si>
    <t xml:space="preserve">2. ร้อยละของบุคลากรที่ได้รับการพัฒนาตามเกณฑ์ที่กำหนด </t>
  </si>
  <si>
    <t xml:space="preserve">3. ร้อยละของหน่วยงานที่มีการนำดัชนีความสุขของคนทำงาน (Happinometer) ไปใช้ </t>
  </si>
  <si>
    <t xml:space="preserve">4. อัตราการคงอยู่ของบุคลากรสาธารณสุข (Retention rate) </t>
  </si>
  <si>
    <t xml:space="preserve">5. ร้อยละของจังหวัดที่มีบุคลากรสาธารณสุขเพียงพอ </t>
  </si>
  <si>
    <t xml:space="preserve">6. ร้อยละของครอบครัวที่มีศักยภาพในการดูแลสุขภาพตนเองได้ตามเกณฑ์ที่กำหนด </t>
  </si>
  <si>
    <t>เป้าหมายจังหวัดลำปาง :</t>
  </si>
  <si>
    <t xml:space="preserve">1. อัตรากำลังที่มีอยู่จริงของหน่วยบริการทุกระดับที่เพียงพอคิดเป็นร้อยละ 80 ขึ้นไป เมื่อเทียบกับกรอบอัตรากำลังที่ควรมี 
 ปี 62 =…82%… ปี 63 =…85% ปี 64 =…88%…ปี 65=…90%.. </t>
  </si>
  <si>
    <t>2. มีการบริหารจัดการระบบการผลิตและพัฒนากำลังคน เพื่อให้ได้บุคลากรด้านสุขภาพทั้งปริมาณและศักยภาพเพียงพอ ปี 61 =…ผ่าน 5 องค์ประกอบ</t>
  </si>
  <si>
    <t xml:space="preserve">3. บุคลากรในระบบสุขภาพ ได้รับการพัฒนาให้มีขีดสมรรถนะอย่างมืออาชีพ และศักยภาพตามเกณฑ์มาตรฐานในทุกระดับสถานบริการ </t>
  </si>
  <si>
    <t xml:space="preserve">5. นำผลดัชนีความสุขของคนทำงาน (Happinometer) มาใช้ในการพัฒนาองค์กร เพื่อให้บรรลุเป้าหมายร่วมคือ ประชาชนสุขภาพดี เจ้าหน้าที่มีความสุข ระบบสุขภาพยั่งยืน  </t>
  </si>
  <si>
    <t xml:space="preserve">    ปี 62 =…ร้อยละ 70… ปี 63 =…ร้อยละ 80…ปี 64 =…ร้อยละ 90…ปี 65=…ร้อยละ 95..   </t>
  </si>
  <si>
    <t>6. จำนวนบุคลากรสาธารณสุขทุกประเภทการจ้างที่ปฏิบัติงานในหน่วยงานเป็นระยะเวลา 1 ปีขึ้นไป(นับตามปีงบประมาณ) จนถึงวันที่เก็บข้อมูลคงอยู่ในระบบโดยนับจากวันแรก</t>
  </si>
  <si>
    <t xml:space="preserve">   ที่เริ่มงานมีสัดส่วนไม่น้อยกว่าร้อยละ85 ปี 62 =…ร้อยละ 88… ปี 63 =…ร้อยละ 91…ปี 64 =…ร้อยละ 94…ปี 65= … 97 ..  </t>
  </si>
  <si>
    <t xml:space="preserve">7. ปี 62 = เกิดผลลัพธ์ที่ดีขึ้นจากการจัดกิจกรรมส่งเสริมให้เกิดค่านิยม MOPH คือ </t>
  </si>
  <si>
    <t xml:space="preserve">              M = วัดจากการขาด ลา มาสายลดลง </t>
  </si>
  <si>
    <t xml:space="preserve">  P = ปัญหาการร้องเรียนจากการให้บริการลดลง ร้อยละ 10 </t>
  </si>
  <si>
    <t xml:space="preserve">              O = การส่งผลงานทางวิชาการเพิ่มขึ้นจากปี 61 ร้อยละ 10</t>
  </si>
  <si>
    <t xml:space="preserve"> H = ความพึงพอใจของผู้รับบริการที่มีต่อเจ้าหน้าที่มากกว่าร้อยละ 85 </t>
  </si>
  <si>
    <t xml:space="preserve">    ปี 63 = มีการประกวดองค์กรต้นแบบด้าน MOPH และความสุขในองค์กรระดับจังหวัด </t>
  </si>
  <si>
    <t xml:space="preserve">    ปี 64 = จัดเวทีแลกเปลี่ยนเรียนรู้ เรื่อง ค่านิยมร่วม MOPH และ Happinometer และส่งประกวดองค์กรต้นแบบระดับเขตขึ้นไป </t>
  </si>
  <si>
    <t xml:space="preserve"> 8. ปี 61 = อบรมเชิงปฏิบัติการนักสร้างสุขทุกหน่วยงาน และจัดกิจกรรมสร้างสุขในองค์กร กิจกรรมให้สอดคล้อง </t>
  </si>
  <si>
    <t xml:space="preserve"> 8. ปี 62 = นำผล Happinometer ครั้งที่ 2 (หลังจากจัดกิจกรรมปี 61 แล้ว) เพื่อนำผลมาเป็นแนวทางในการจัดกิจกรรม </t>
  </si>
  <si>
    <t xml:space="preserve">    ปี 64 = จัดเวทีแลกเปลี่ยนเรียนรู้ เรื่อง ค่านิยมร่วม MOPH และ Happinometer  </t>
  </si>
  <si>
    <t>1. พยาบาลได้เข้ารับการอบรมหลักสูตรพยาบาลเวชปฏิบัติครอบครัวและชุมชน จำนวน 1 คน</t>
  </si>
  <si>
    <t>2. เจ้าหน้าที่ได้เข้าอบรมอบรมเชิงปฏิบัติการการวิจัยฯ จำนวน 25 คน</t>
  </si>
  <si>
    <t>3. มีผลงานวิจัย จำนวน 16 เรื่อง</t>
  </si>
  <si>
    <t>4. มีผลงาน CQI จำนวน 5 เรื่อง</t>
  </si>
  <si>
    <t xml:space="preserve">1.มีจำนวนผลงานวิขาการ </t>
  </si>
  <si>
    <t>1. ทบทวนทีมวิชาการระดับอำเภอ</t>
  </si>
  <si>
    <t>1 ทีม /15 คน</t>
  </si>
  <si>
    <t xml:space="preserve"> 1.1 CQI รวม 22 เรื่อง</t>
  </si>
  <si>
    <t>2. ประชุมทีมวิชาการระดับอำเภอ</t>
  </si>
  <si>
    <t>รพ.สต.ทกแห่งๆละ 1 เรื่อง</t>
  </si>
  <si>
    <t>พย.63,มีค.,มิย.</t>
  </si>
  <si>
    <t>สสอ. 1 เรื่อง</t>
  </si>
  <si>
    <t xml:space="preserve"> ธค.63</t>
  </si>
  <si>
    <t>6 ครั้ง</t>
  </si>
  <si>
    <t>รพช. 8 เรื่อง</t>
  </si>
  <si>
    <t>งานคลินิก 5 เรื่อง</t>
  </si>
  <si>
    <t>ทีมวิชาการ</t>
  </si>
  <si>
    <t>(บูรณาการประชุม คปสอ/ประชุมคณะกรรมการบริหารงานสาธารณสุขอำเภอ)</t>
  </si>
  <si>
    <t>งานสนับสนุน 3 เรื่อง</t>
  </si>
  <si>
    <t xml:space="preserve"> 1.2วิจัย/R2R/นวัตกรรม รวม 18 เริอง</t>
  </si>
  <si>
    <t>รพช. รวม 4 เรื่อง</t>
  </si>
  <si>
    <t xml:space="preserve">   ด้านคลินิก 2 เรื่อง</t>
  </si>
  <si>
    <t xml:space="preserve">   ด้านบริหารจัดการ 2 เรื่อง</t>
  </si>
  <si>
    <t>2.มีผลงานวิจัย/R2R/นวัตกรรม</t>
  </si>
  <si>
    <t>5 ครั้ง</t>
  </si>
  <si>
    <t>เข้าร่วมนำเสนอในการประชุม</t>
  </si>
  <si>
    <t>พย.,มค,มีค.พค,มิย.,กค.</t>
  </si>
  <si>
    <t>(วิทยากรจากมหาวิทยาลัยธรรมศาสตร์ ศูนย์ลำปาง)</t>
  </si>
  <si>
    <t xml:space="preserve">ประชุมวิชาการระดับอำเภอ </t>
  </si>
  <si>
    <t xml:space="preserve"> -ค่าอาหารว่างอาหารกลางวัน 30 *100*10 = 30000</t>
  </si>
  <si>
    <t xml:space="preserve"> ระยะที่ 1 ตั้งคำถามวิจัย เค้าโครงวิจัย เครื่องมือวิจัย&amp;ฐานข้อมูลวิจัย</t>
  </si>
  <si>
    <t xml:space="preserve">ระดับจังหวัด ระดับเขต </t>
  </si>
  <si>
    <t xml:space="preserve"> -ค่าวิทยากร 5 *600*10 = 30000</t>
  </si>
  <si>
    <t xml:space="preserve"> ระยะที่ 2 การวิเคราะห์ทางสถิติเบื้องต้นด้วยโปรแกรมคอมพิวเตอร์และตารางนำเสนอผลวิจัย</t>
  </si>
  <si>
    <t>ระดับภาค และระดับประเทศ</t>
  </si>
  <si>
    <t xml:space="preserve"> ระยะที่ 3 วิเคราะห์ข้อมูล และแปลผลวิเคราะห์</t>
  </si>
  <si>
    <t xml:space="preserve"> ระยะที่ 4 เขียนรายงานวิจัยแบบเตรียมส่งตีพิมพ์วารสารวิชาการ</t>
  </si>
  <si>
    <t xml:space="preserve"> ระยะที่ 5 นำเสนอผลการวิจัย</t>
  </si>
  <si>
    <t xml:space="preserve"> -ค่าอาหารว่างอาหารกลางวัน 35 *100 = 3500</t>
  </si>
  <si>
    <t xml:space="preserve"> -ค่ารางวัลนำเสนอผลงาน = 3500 บาท</t>
  </si>
  <si>
    <t xml:space="preserve"> -ค่าวิทยากร = 3000 บาท</t>
  </si>
  <si>
    <t>กย.64</t>
  </si>
  <si>
    <t>คปสอ.................แม่ทะ.....................จังหวัดลำปาง</t>
  </si>
  <si>
    <t>ประเด็น / งาน    กลุ่มงานผู้สูงอายุ</t>
  </si>
  <si>
    <t xml:space="preserve">ตัวชี้วัดและเป้าหมายของ กสธ. :   - ร้อยละตำบลที่มีระบบส่งเสริมสุขภาพดูแลผู้สูงอายุระยะยาว (Long Term Care)ในชุมชนผ่านเกณฑ์ </t>
  </si>
  <si>
    <t xml:space="preserve">                        ปี61= ร้อยละ 60   ปี62= ร้อยละ 70  ปี63=ร้อยละ 80   ปี64=ร้อยละ 95 </t>
  </si>
  <si>
    <t xml:space="preserve">                            </t>
  </si>
  <si>
    <t xml:space="preserve">                   - ผู้สูงอายุได้รับการประเมินและจัดทำแผนการดูแลรายบุคคล(Care Plan) </t>
  </si>
  <si>
    <t xml:space="preserve">                        ปี61= ร้อยละ 60   ปี62= ร้อยละ 70  ปี63=ร้อยละ 80   ปี64=ร้อยละ 100  </t>
  </si>
  <si>
    <t>เป้าหมายจังหวัดลำปาง :            - การจัดระบบบริการเพื่อรองรับสังคมผู้สูงอายุ จ.ลำปาง</t>
  </si>
  <si>
    <t xml:space="preserve">  1. เข้าถึงบริการ ---&gt;ผู้สูงอายุทุกรายได้รับการประเมินปัญหาสุขภาพ นำไปสู่การวางแผนและการดูแลที่เหมาะสม ครอบคลุมทั้ง 4 มิติ</t>
  </si>
  <si>
    <t xml:space="preserve">  2. มีระบบบริการที่มีคุณภาพ ภายใต้ทีมงานที่มีศักยภาพ</t>
  </si>
  <si>
    <t xml:space="preserve">  3. ภาคีเครือข่ายมีส่วนร่วมในการทำงาน </t>
  </si>
  <si>
    <t xml:space="preserve">สถานการณ์ / ข้อมูลพื้นฐาน </t>
  </si>
  <si>
    <t xml:space="preserve">      อำเภอแม่ทะ ก้าวเข้าสู่สังคมผู้สูงอายุโดยสมบูรณ์ (Aged society) โดยมีประชากรผู้สูงอายุ 60 ปีขึ้นไปทั้งหมด  13772 คน คิดเป็นร้อยละ 30.82 </t>
  </si>
  <si>
    <t>ของประชากรรวม (ในปี 2559 ,2560  2561  2562 2563 ร้อยละ 25.41 ,26.84 28.04  29.33 และ 28.12 ตามลำดับ)  พบ รพสต. 9 แห่ง   รพสต.ที่มีสัดส่วนประชากรผู้สูงอายุ</t>
  </si>
  <si>
    <t>มากกว่าร้อยละ 30  รพสต.ที่มีสัดส่วนของประชากรผู้สูงอายุสูงสุด 3 อันดับแรก ได้แก่ รพสต.นาคต บ้านอ้วน  และบ้านนากวาง ร้อยละ 33.27, 32.74  และ  32.24 ตามลำดับ</t>
  </si>
  <si>
    <t xml:space="preserve"> ปี 2563  จากการประเมิน ADL. แบ่งเป็น กลุ่ม1 ร้อยละ 96.99 ,กลุ่ม 2  ร้อยละ 2.72 ,กลุ่ม 3 ร้อยละ 0.28 ผู้สูงอายุที่มีภาวะพึ่งพิง มีจำนวน 115 คน)</t>
  </si>
  <si>
    <t xml:space="preserve">   -  การคัดกรองภาวะเสื่อม หรือกลุ่มอาการ Geriatric Syndromes พบที่มีความเสี่ยง/ผิดปกติ 5 อันดับแรก ได้แก่ </t>
  </si>
  <si>
    <t xml:space="preserve">       ข้อเข่าเสื่อม = 3.12  % ภาวะหกล้ม = 2.47   %  สุขภาพช่องปาก = 3.1 %   สมองเสื่อม = 0.44 %  ซึมเศร้า = 0.34  % อ้วน = 14.94 %</t>
  </si>
  <si>
    <t xml:space="preserve">    -  ตำบลเข้าร่วม LTC  6  ตำบล ปี 59  นาครัว น้ำโจ้ ปี 60  หัวเสือ ป่าตัน-นาครัว ปี 61  แม่ทะ ดอนไฟ  คิดเป็นร้อยละ 60    </t>
  </si>
  <si>
    <t xml:space="preserve"> จำนวน Care manager ทั้งหมด 14  คน   จำนวน  Care giver จำนวน 151  คน  จำนวนผู้สูงอายุพึ่งพิงที่ได้รับการจัดสรรจากงบ สปสช. จำนวน 115 คน</t>
  </si>
  <si>
    <t xml:space="preserve">    - กลุ่มผู้สูงอายุที่เปลี่ยนแปลงกลุ่มติดบ้านเปลี่ยนเป็นติดสังคมจำนวน 6 คน   กลุ่มติดเตียงเปลี่ยนเป็นติดบ้าน  จำนวน 13 คน </t>
  </si>
  <si>
    <t xml:space="preserve">    - ผู้สูงอายุได้รับการประเมินและจัดทำแผนการดูแลราย บุคคล 100 % จำนวน Care plan ที่ได้รับอนุมัติ โอนเงินเพื่อซื้อบริการ 77.97 %</t>
  </si>
  <si>
    <t xml:space="preserve">ปี 2563 รพ.สต.ทุกแห่ง ผ่านเกณฑ์การประเมินสภาพแวดล้อมและสิ่งอำนวยความสะดวกสำหรับผู้สูงอายุและคนพิการ(universal design) </t>
  </si>
  <si>
    <t xml:space="preserve">    แต่บางด้านยังไม่ได้ตรงตามมาตรฐาน ส่วนวัดผ่านเกณฑ์การประเมิน 1 แห่ง ยังไม่ผ่านเกณฑ์การประเมิน อีกจำนวน 12 แห่ง</t>
  </si>
  <si>
    <t>โครงการพัฒนา</t>
  </si>
  <si>
    <t>และสร้างเสริม</t>
  </si>
  <si>
    <t>ศักยภาพกลุ่ม</t>
  </si>
  <si>
    <t>ผู้สูงอายุอ.แม่ทะ</t>
  </si>
  <si>
    <t xml:space="preserve"> ปี2564</t>
  </si>
  <si>
    <t xml:space="preserve">CG LTC ปี 59-61 </t>
  </si>
  <si>
    <t>น้ำโจ้ นาครัว</t>
  </si>
  <si>
    <t>มิย.64</t>
  </si>
  <si>
    <t>จำนวน  43 คน 4  วัน</t>
  </si>
  <si>
    <t>ป่าตัน ดอนไฟ</t>
  </si>
  <si>
    <t>แม่ทะ ดอนไฟ</t>
  </si>
  <si>
    <t>พย. 63</t>
  </si>
  <si>
    <t>ธค.-มค.64</t>
  </si>
  <si>
    <t xml:space="preserve">    -  จัดทะเบียนการสำรวจผู้ดูแลผู้สูงอายุ (Care Giver) ที่ได้รับการ</t>
  </si>
  <si>
    <t xml:space="preserve"> แม่วะ 18 คนบอม 12 คน</t>
  </si>
  <si>
    <t xml:space="preserve">       อบรมแล้ว</t>
  </si>
  <si>
    <t>ลาออก 10 คน  รวม 40 คน</t>
  </si>
  <si>
    <t>สันดอนแก้ว</t>
  </si>
  <si>
    <t xml:space="preserve">    -  แผนการจัดอบรมฟื้นฟู CG ในระดับอำเภอ</t>
  </si>
  <si>
    <t xml:space="preserve">    -  อำเภอจัดอบรมตามหลักสูตร กรมอนามัย  70 ชั่วโมง </t>
  </si>
  <si>
    <t>รพสต/รพช</t>
  </si>
  <si>
    <t>วัดส่งเสริมสุขภาพ</t>
  </si>
  <si>
    <t>รพช./รพสต.</t>
  </si>
  <si>
    <t xml:space="preserve">อำเภอแม่ทะ ก้าวเข้าสู่สังคมผู้สูงอายุโดยสมบูรณ์ (Aged society) โดยมีประชากรผู้สูงอายุ 60 ปีขึ้นไปทั้งหมด  13,772 คน คิดเป็นร้อยละ 30.82 </t>
  </si>
  <si>
    <t xml:space="preserve">  ปี 2563  จากการประเมิน ADL. แบ่งเป็น กลุ่ม1 ร้อยละ 96.99 ,กลุ่ม 2  ร้อยละ 2.72 ,กลุ่ม 3 ร้อยละ 0.28 ผู้สูงอายุที่มีภาวะพึ่งพิง มีจำนวน 115 คน)</t>
  </si>
  <si>
    <t xml:space="preserve">  ตำบลเข้าร่วม LTC  6  ตำบล ปี 59  นาครัว น้ำโจ้ ปี 60  หัวเสือ ป่าตัน-นาครัว ปี 61  แม่ทะ ดอนไฟ  คิดเป็นร้อยละ 60    </t>
  </si>
  <si>
    <t xml:space="preserve"> จำนวน Care manager ทั้งหมด 14  คน   จำนวน  Care giver จำนวน 151  คน  </t>
  </si>
  <si>
    <t>จำนวนผู้สูงอายุพึ่งพิงที่ได้รับการจัดสรรจากงบ สปสช. จำนวน 115 คน</t>
  </si>
  <si>
    <t xml:space="preserve">กลุ่มผู้สูงอายุที่เปลี่ยนแปลงกลุ่มติดบ้านเปลี่ยนเป็นติดสังคมจำนวน 6 คน   กลุ่มติดเตียงเปลี่ยนเป็นติดบ้าน  จำนวน 13 คน </t>
  </si>
  <si>
    <t>ผู้สูงอายุได้รับการประเมินและจัดทำแผนการดูแลราย บุคคล 100 % จำนวน Care plan ที่ได้รับอนุมัติ โอนเงินเพื่อซื้อบริการ 77.97 %</t>
  </si>
  <si>
    <t xml:space="preserve"> ปี 2564</t>
  </si>
  <si>
    <t xml:space="preserve">1.การประเมินคัดกรองปัญหาสุขภาพ 
</t>
  </si>
  <si>
    <t>อ.แม่ทะ ปี2564</t>
  </si>
  <si>
    <t xml:space="preserve">   1. 1. ทบทวนแนวทางการคัดกรอง/เครื่องมือการคัดกรอง</t>
  </si>
  <si>
    <t xml:space="preserve">ประชากรอายุ60 ปีขึ้นไป </t>
  </si>
  <si>
    <t>มีการดำเนินงานไปใน</t>
  </si>
  <si>
    <t>พย./ธค.63</t>
  </si>
  <si>
    <t xml:space="preserve">Geriatric Syndromes ที่ใช้ในการประเมินสุขภาพ (10 เรื่อง) </t>
  </si>
  <si>
    <t>จำนวน 13,722 คน</t>
  </si>
  <si>
    <t>ทางเดียวกัน</t>
  </si>
  <si>
    <t xml:space="preserve"> ผู้ป่วยตาม TAI  (กลุ่มติดเตียงติดบ้าน) และ ประเมิน ADL</t>
  </si>
  <si>
    <t>10 ตำบล  95 หมู่บ้าน</t>
  </si>
  <si>
    <t>มีทะเบียนรายบุคคล</t>
  </si>
  <si>
    <t xml:space="preserve">     -  สำรวจทำทะเบียน  ร่วมกับการออก เยี่ยมบ้านโดยมอค. </t>
  </si>
  <si>
    <t>ผู้สูงอายุที่ผิดปกติได้รับ</t>
  </si>
  <si>
    <t xml:space="preserve">ตค.-ธค.63 </t>
  </si>
  <si>
    <t xml:space="preserve"> จัดทำทะเบียนผู้สูงอายุ</t>
  </si>
  <si>
    <t>การรักษาที่ภูกต้อง</t>
  </si>
  <si>
    <t xml:space="preserve">   - ให้ความรู้อสม. ในการประเมินคัดกรอง GS ทั้ง 10 โรค</t>
  </si>
  <si>
    <t xml:space="preserve"> และการจัดระบบดำเนินการกลุ่มเสี่ยง ส่งต่อ ในเวทีประชุม</t>
  </si>
  <si>
    <t xml:space="preserve"> อสม ทุกเดือน </t>
  </si>
  <si>
    <t>ผู้สูงอายุแต่ละกลุ่มได้รับ</t>
  </si>
  <si>
    <t>ตค.-ธค.63</t>
  </si>
  <si>
    <t xml:space="preserve">      1).คัดกรองปัญหาสำคัญและโรคที่พบบ่อยในผู้สูงอายุ</t>
  </si>
  <si>
    <t>การดูแล รักษา ตาม SP</t>
  </si>
  <si>
    <t xml:space="preserve"> ได้แก่ DM,HT,CVD risk, ตา,ฟัน การคัดกรองGeriatric Syndromes</t>
  </si>
  <si>
    <t xml:space="preserve"> ได้แก่ ซึมเศร้า OA ,Fall ,สมองเสื่อมกลั้นปัสสาวะและโภชนาการ </t>
  </si>
  <si>
    <t xml:space="preserve">ปัญหาการนอน </t>
  </si>
  <si>
    <t xml:space="preserve">      2).ประมินสมรรถนะผู้สูงอายุเพื่อกการดูแล  ( ADL )</t>
  </si>
  <si>
    <t>และคัดกรองผู้สูงอายุที่ต้องดูแลระยะยาว ( ITA )</t>
  </si>
  <si>
    <t>2.ส่งเสริมและสนับสุนการจัดกิจกรรมส่งเสริมสุขภาพ</t>
  </si>
  <si>
    <t xml:space="preserve">   2.1 ทบทวนแนวทางการดำเนินงานดำเนินงานชมรม</t>
  </si>
  <si>
    <t>ชมรมผู้สูงอายุตำบล</t>
  </si>
  <si>
    <t>มีการดำเนินงานอย่าง</t>
  </si>
  <si>
    <t>ผู้สูงอายุระดับอำเภอ</t>
  </si>
  <si>
    <t>ต่อเนื่อง</t>
  </si>
  <si>
    <t xml:space="preserve">      -  ประชุมคณะกรรมการการดำเนินงานชมรม</t>
  </si>
  <si>
    <t xml:space="preserve">      -  สำรวจประเมินเกณฑ์ชมรมผู้สูงอายุคุณภาพทุกระดับ</t>
  </si>
  <si>
    <t xml:space="preserve">      - วิเคราะห์ส่วนขาด หาแนวทางแก้ไขทุกระดับ ในกิจกรรม</t>
  </si>
  <si>
    <t>ในชมรมผู้สูงอายุ</t>
  </si>
  <si>
    <t xml:space="preserve">      -  คืนข้อมูลในเวที ประชุมชมรมผู้สูงอายุระดับอำเภอ และ </t>
  </si>
  <si>
    <t>คณะกรรมการ พชอ.</t>
  </si>
  <si>
    <t xml:space="preserve">   2.2 ประชาสัมพันธ์ การดูแลผู้สูงอายุและเพิ่มการเพิ่มการเข้าถึง </t>
  </si>
  <si>
    <t>วิทยุชุมชนวัดสัณฐาน</t>
  </si>
  <si>
    <t>ผู้สูงอายุได้รับความรู้</t>
  </si>
  <si>
    <t>ตค.-กย.64</t>
  </si>
  <si>
    <t>ทางวิทยุชุมชน ข่าวสารด้านสุขภาพและผลิตภัณฑ์สุขภาพในผู้สูงอายุ</t>
  </si>
  <si>
    <t>วิทยุชุมชนบ้านหัวฝาย</t>
  </si>
  <si>
    <t>และเข้าถึงได้ง่ายขึ้น</t>
  </si>
  <si>
    <t xml:space="preserve">  2.3 ส่งเสริมและสนับสนุนการจัดกิจกรรมในชมรมผู้สูงอายุ</t>
  </si>
  <si>
    <t>หมู่บ้าน 95 ชมรม</t>
  </si>
  <si>
    <t>ร้อยละของผู้สูงอายุที่มี</t>
  </si>
  <si>
    <t>ระดับตำบล/หมู่บ้านและโรงเรียนผู้สูงอายุร่วมจัดทำหลักสูตร/</t>
  </si>
  <si>
    <t xml:space="preserve"> 10 ตำบล13 รพสต.1 รพช.</t>
  </si>
  <si>
    <t>พฤติกรรมที่มีพึงประสงค์</t>
  </si>
  <si>
    <t>ดำเนินการในทำหลักสูตร/ดำเนินการในชมรมผู้สูงอายุ</t>
  </si>
  <si>
    <t>รร.ผู้สูงอายุ 3 แห่ง</t>
  </si>
  <si>
    <t>อย่างน้อยร้อยละ 30</t>
  </si>
  <si>
    <t>จัดกิจกรรมภายใต้ theme : Aging Health</t>
  </si>
  <si>
    <t>ตำบลป่าตันนาครัว</t>
  </si>
  <si>
    <t xml:space="preserve">   Promotion Campaign ในทุกสถานบริการ</t>
  </si>
  <si>
    <t>ตำบลหัวเสือ ตำบลนาครัว</t>
  </si>
  <si>
    <t xml:space="preserve">  "ไม่ล้ม ไม่ลืม ไม่ซึมเศร้า กินข้าวอร่อย  และ4 Smart"  </t>
  </si>
  <si>
    <t xml:space="preserve">    1) Smart Walk  ออกกำลังกายด้วยตนเอง และ ในชุมชน </t>
  </si>
  <si>
    <t>ชมรมผู้สูงอายุทุกแห่ง</t>
  </si>
  <si>
    <t>ชมรมผู้สูงอายุมีกิจกรรม</t>
  </si>
  <si>
    <t>แกว่งแขน รำไม้พลอง เดินช้า ช้า</t>
  </si>
  <si>
    <t>อาทิตย์ละ 2 วันๆละ 30 นาที</t>
  </si>
  <si>
    <t>ออกกำลังกายรำวง2วัน/สัปดาห์</t>
  </si>
  <si>
    <t xml:space="preserve"> 1.1 สถานที่ ที่ทำการชมรมผู้สูงอายุ/ศูนย์ผู้สูงอายุหรือ</t>
  </si>
  <si>
    <t xml:space="preserve"> ร้อยละ10</t>
  </si>
  <si>
    <t>ลานออกกำลังของรพสต.</t>
  </si>
  <si>
    <t xml:space="preserve"> 1.2 กำหนดผู้รับผิดชอบ ในการจัดเวร เพื่อเตรียมเครื่องเสียง</t>
  </si>
  <si>
    <t>รพสต.ทุกแห่ง/</t>
  </si>
  <si>
    <t>รพสต.มีผู้รับผิดชอบ</t>
  </si>
  <si>
    <t>ตค.-กย.2564</t>
  </si>
  <si>
    <t xml:space="preserve"> เพลงในการออกกำลังกาย และเปิดเพลง</t>
  </si>
  <si>
    <t>ชมรมผู้สูงอายุร้อยละ100</t>
  </si>
  <si>
    <t xml:space="preserve">     2) Smart Brain &amp; Emotional นันทนาการฝึกทักษะ</t>
  </si>
  <si>
    <t>ทุกวัน</t>
  </si>
  <si>
    <t xml:space="preserve">ทางสมอง ส่งเสริมสุขภาพจิตและอารมณ์ การนั่งสมาธิในวันพระ </t>
  </si>
  <si>
    <t xml:space="preserve">    3) Smart Sleep  นอนหลับอย่างเพียงพออย่างน้อย</t>
  </si>
  <si>
    <t>วันละ 7-8 ชั่วโมง</t>
  </si>
  <si>
    <t xml:space="preserve">    4) Smart Eat กินอาหารตามหลักโภชนาการครบ 5 หมู่ </t>
  </si>
  <si>
    <t xml:space="preserve"> ลดหวาน มัน เค็ม เน้นผัก ผลไม้ อาหารที่มีโปรตีนคุณภาพสูง</t>
  </si>
  <si>
    <t xml:space="preserve">2.4. กิจกรรมในชมรมผู้สูงอายุ  โรงเรียนผู้สูงอายุ </t>
  </si>
  <si>
    <t xml:space="preserve">ตำบล LTC </t>
  </si>
  <si>
    <t>ป่าตัน/นาครัว</t>
  </si>
  <si>
    <t xml:space="preserve"> โดยมีจนท.มอค.เข้าไปร่วมกิจกรรมเป็นวิทยากร</t>
  </si>
  <si>
    <t>แม่ทะ หัวเสือ นาคัว</t>
  </si>
  <si>
    <t>2.5 จัดเวทีแลกเปลี่ยนเรียนรู้การดำเนินงานผู้สูงอายุ</t>
  </si>
  <si>
    <t xml:space="preserve"> คณะกรรมการ</t>
  </si>
  <si>
    <t>เกิดการแลกเปลี่ยน</t>
  </si>
  <si>
    <t xml:space="preserve">      ในพื้นที่ </t>
  </si>
  <si>
    <t>ผู้สูงอายุ และรพสต..</t>
  </si>
  <si>
    <t>เรียนรู้ระหว่างพื้นที่</t>
  </si>
  <si>
    <t xml:space="preserve">   3.2 ประสานความร่วมมือกับ อปท.ในการตั้งศูนย์ผู้สูงอายุ</t>
  </si>
  <si>
    <t>5 ตำบล</t>
  </si>
  <si>
    <t>มีศูนย์ผู้สูงอายุที่มีการ</t>
  </si>
  <si>
    <t>เพื่อเป็นหน่วยบริการรองรับงบประมาณให้มีความพร้อม</t>
  </si>
  <si>
    <t>น้ำโจ้ วังเงิน กิ่ว</t>
  </si>
  <si>
    <t>ดำเนินงานตามมาตรฐาน</t>
  </si>
  <si>
    <t>ในการรองรับงบประมาณ อย่างเป็นระบบ</t>
  </si>
  <si>
    <t>บอม สันดอนแก้ว</t>
  </si>
  <si>
    <t xml:space="preserve">   3.3 ประสานความร่วมมือกับ อปท.ในการดำเนินการ</t>
  </si>
  <si>
    <t>รพสต./รพช.</t>
  </si>
  <si>
    <t>ได้รับการสนับสนุน</t>
  </si>
  <si>
    <t>ปรับปรุงส่วนขาดที่ไม่ผ่านเกณฑ์มาตรฐานในการขอรับ</t>
  </si>
  <si>
    <t>3. ส่งเสริมกิจกรรมลดภาวะเสี่ยงจากผลการประเมินสุขภาพ</t>
  </si>
  <si>
    <t xml:space="preserve">   3.1 ให้ความรู้ผู้สูงอายุในกรณีเน้นกลุ่มเสี่ยงข้อเช่าเสื่อมจาก</t>
  </si>
  <si>
    <t>ผู้สูงอายุที่คัดกรอง</t>
  </si>
  <si>
    <t>ผู้สูงอายุมีความรู้ในการ</t>
  </si>
  <si>
    <t>มค.64-</t>
  </si>
  <si>
    <t>การคัดกรองโดยกายภาพบำบัดรพช.แม่ทะ และทีมรพสต</t>
  </si>
  <si>
    <t>ข้อเข่าผิดปกติ</t>
  </si>
  <si>
    <t>ดูแลข้อเข่า</t>
  </si>
  <si>
    <t xml:space="preserve">    - กิจกรรมทางกาย รำมวยจีน ขีจักรยาน</t>
  </si>
  <si>
    <t>ลำไม้พลอง โยคะ ไทเก๊ะ ทำงานเบา ๆ ภายในบ้าน</t>
  </si>
  <si>
    <t xml:space="preserve">    -กิจกรรมช่วยจำ นั่งสมาธิ สวดมนต์ เดินจงกรม ร้องเพลง</t>
  </si>
  <si>
    <t xml:space="preserve">เล่นดนตรี เต้นรำ พูดคุยกับเพื่อน </t>
  </si>
  <si>
    <t xml:space="preserve">   3.2 รายงานผลการจัดกิจกรรมลดภาวะเสี่ยง ส่งจังหวัด</t>
  </si>
  <si>
    <t>4.การดำเนินงานดูแลผู้สูงอายุระยะยาว ( Long Term Care )</t>
  </si>
  <si>
    <t xml:space="preserve">   - ประเมินตนเองตามเกณฑ์  7 องค์ประกอบ </t>
  </si>
  <si>
    <t xml:space="preserve">   - วิเคราะห์ พัฒนา ปรับปรุง ส่วนขาด</t>
  </si>
  <si>
    <t xml:space="preserve">   - คืนข้อมูลปัญหา แนวทางแก้ไข เวทีคปสอ. ชมรมผู้สูงอายุ</t>
  </si>
  <si>
    <t xml:space="preserve">    เวที พชอ. ฯลฯ</t>
  </si>
  <si>
    <t xml:space="preserve">   - รายงานตาราง 6 ช่อง ทุกวันที่ 25 ของเดือน</t>
  </si>
  <si>
    <t>4.การพัฒนาระบบบริการการดูแลสุขภาพ</t>
  </si>
  <si>
    <t xml:space="preserve">   4.1 การประเมินคัดกรองปัญหาสุขภาพ และมีข้อมูล
</t>
  </si>
  <si>
    <t>ทุกสถานบริการ</t>
  </si>
  <si>
    <t>พย./ธค.64</t>
  </si>
  <si>
    <t>ผู้สูงอายุที่จำเป็นต้องได้รับการดูแลช่วยเหลือระยะยาว</t>
  </si>
  <si>
    <t xml:space="preserve">  4.2  การบริการการดูแลสุขภาพผู้สูงอายุที่บ้านที่มีคุณภาพ</t>
  </si>
  <si>
    <t>LTC 6 ตำบล</t>
  </si>
  <si>
    <t xml:space="preserve"> (Home
Health Care) จากสถานบริการสู่ชุมชนโดย</t>
  </si>
  <si>
    <t>การส่งต่อและดูแลได้</t>
  </si>
  <si>
    <t>บุคลากร
สาธารณสุขและทีมสหวิชาชีพ</t>
  </si>
  <si>
    <t xml:space="preserve"> 4.3 ระบบการดูแลผู้สูงอายุ กลุ่มติดบ้าน กลุ่มติดเตียงโดย </t>
  </si>
  <si>
    <t>Care plan</t>
  </si>
  <si>
    <t>ผู้สูงอายุได้รับการดูแล</t>
  </si>
  <si>
    <t xml:space="preserve">ท้องถิ่น ชุมชน มีส่วนร่วมและมีแผนการดูแลผู้สูงอายุ </t>
  </si>
  <si>
    <t>115 คน</t>
  </si>
  <si>
    <t>ดูแลอย่างต่อเนื่อง</t>
  </si>
  <si>
    <t>รายบุคคล (Care plan)</t>
  </si>
  <si>
    <t xml:space="preserve"> 4.4  กลุ่มผู้สูงอายุที่เปลี่ยนแปลงกลุ่มติดบ้านเปลี่ยนเป็น</t>
  </si>
  <si>
    <t>กลุ่มติดบ้านเป็นติดสังคม</t>
  </si>
  <si>
    <t>LTC 6  ตำบล</t>
  </si>
  <si>
    <t xml:space="preserve">ติดสังคม  กลุ่มติดเตียงเปลี่ยนเป็นติดบ้าน  ในผู้สูงอายุ     </t>
  </si>
  <si>
    <t>6 คน กลุ่มติดเตียงเป็นติด</t>
  </si>
  <si>
    <t>โดยทีมFCT ได้ทันเวลา</t>
  </si>
  <si>
    <t xml:space="preserve">ได้รับดูแล และส่งเสริมอย่งต่อเนื่อง </t>
  </si>
  <si>
    <t xml:space="preserve">ติดบ้าน 13 คน </t>
  </si>
  <si>
    <t>ไม่มีภาวะแทรกซ้อน</t>
  </si>
  <si>
    <t xml:space="preserve"> 2.7 CM.และCG. ร่วมกันประเมินและจัดทำ Care plan</t>
  </si>
  <si>
    <t>มีค.64 สค.64</t>
  </si>
  <si>
    <t xml:space="preserve"> เสนอต่อคณะอนุกรรมการ LTC.  เพื่อพิจารณาเห็นชอบ </t>
  </si>
  <si>
    <t xml:space="preserve">  /ทำ Care conference  /ให้บริการตาม Care plan</t>
  </si>
  <si>
    <t xml:space="preserve"> 2.8 ติดตามการรายงานและบันทึกข้อมูล ใน โปรแกรม </t>
  </si>
  <si>
    <t xml:space="preserve"> LTC 6 ตำบล</t>
  </si>
  <si>
    <t xml:space="preserve">ตค.63 -กย.64 </t>
  </si>
  <si>
    <t>LTC  สปสช. ทุก 1 เดือน</t>
  </si>
  <si>
    <t xml:space="preserve"> 2.9 CM LTC  ส่งต่อข้อมูลผู้ป่วย สูงอายุ ติดเตียง กลุ่มสีแดง</t>
  </si>
  <si>
    <t>ผู้สูงอายุพึ่งพิง สีแดง</t>
  </si>
  <si>
    <t xml:space="preserve">ที่ปัญหาสุขภาพ โดย ผ่าน ระบบ COC </t>
  </si>
  <si>
    <t>2.10 สสอ.นำข้อมูลข้อมูลผู้ป่วย สูงอายุ ติดเตียงที่ต้องการ</t>
  </si>
  <si>
    <t>ความช่วยเหลือ และสนับสนุนงบประมาณอุปกรณ์ โดยผ่าน</t>
  </si>
  <si>
    <t>ธค.มีค.มิย.กย.</t>
  </si>
  <si>
    <t>เวที พชอ.</t>
  </si>
  <si>
    <t>ทุก ไตรมาส</t>
  </si>
  <si>
    <t xml:space="preserve">2.11นิเทศติดตาม ประเมินคุณภาพ care plan </t>
  </si>
  <si>
    <t>กพ. สค.64</t>
  </si>
  <si>
    <t>และการตรวจสอบ care plan ร่วมกับงาน COC และ</t>
  </si>
  <si>
    <t>ทุก 6 เดือน</t>
  </si>
  <si>
    <t>ทีมคปสอ.</t>
  </si>
  <si>
    <t>ให้บริการตรวจสุขภาพให้บริการประเมินภาวะสุขภาพผู้สูงอายุ</t>
  </si>
  <si>
    <t xml:space="preserve">   -  ความเสียงพลัดตกหกล้ม</t>
  </si>
  <si>
    <t>ร้อยละ 50</t>
  </si>
  <si>
    <t>5 NPCU</t>
  </si>
  <si>
    <t>ตค.63-กย.64</t>
  </si>
  <si>
    <t>*การให้ความรู้เรื่องอาหารและโภชนาการ</t>
  </si>
  <si>
    <t xml:space="preserve">(13รพสต.+pcuรพ.)           </t>
  </si>
  <si>
    <t>เสาวคนธ์</t>
  </si>
  <si>
    <t>*ให้ความรู้เรื่องข้อเข่าเสื่อม</t>
  </si>
  <si>
    <t>*การบริหารกล้ามเนื้อขาและเข่า</t>
  </si>
  <si>
    <t>*การออกกำลังกายที่เหมาะสมกับวัย</t>
  </si>
  <si>
    <t xml:space="preserve">ร้อยละ 50 </t>
  </si>
  <si>
    <t>อย่างน้อย 1 ครั้ง/ปี</t>
  </si>
  <si>
    <t>พิมพา</t>
  </si>
  <si>
    <t>*สมุนไพรพื้นบ้านที่ใช้ในการพอกเข่า ส่งเสริมการปลูกสมุนไพรพื้นบ้าน</t>
  </si>
  <si>
    <t xml:space="preserve">   -  ความเสียงสมองเสื่อม</t>
  </si>
  <si>
    <t xml:space="preserve">   -  ความเสียงซึมเศร้า</t>
  </si>
  <si>
    <t>ผู้สูงอายุที่มีผลVA10/100</t>
  </si>
  <si>
    <t>รพสต./รพ.แม่ทะ</t>
  </si>
  <si>
    <t>ผู้สูงอายุทุกคน=14,493 คน</t>
  </si>
  <si>
    <t xml:space="preserve"> ร้อยละ 50  = 7,247 คน</t>
  </si>
  <si>
    <t>1.การแต่งตั้งกรรมการระดับอำเภอ DHB (พชอ.)</t>
  </si>
  <si>
    <t>นายอำเภอ/อปท.</t>
  </si>
  <si>
    <t>บูรณาการทุกภาคส่วน</t>
  </si>
  <si>
    <t>หน.ราชการ/ชมรมผู้สูงอายุ</t>
  </si>
  <si>
    <t>ในการสร้างเสริมสุขภาพผู้สูงอายุ</t>
  </si>
  <si>
    <t>2. จัดเวทีคืนข้อมูลทั่วไปของผู้สูงอายุทั้งด้านกาย จิต สังคม</t>
  </si>
  <si>
    <t>คกก.พชอ. แม่ทะ</t>
  </si>
  <si>
    <t>ทราบปัญหาและวาง</t>
  </si>
  <si>
    <t>สิ่งแวดล้อมและปัญหาคุณภาพชีวิตของผู้สูงอายุ</t>
  </si>
  <si>
    <t>แผนร่วมกัน</t>
  </si>
  <si>
    <t>3. มีการจัดประชุมคณะกรรมการฯ เพื่อทำแผนการดำเนิน</t>
  </si>
  <si>
    <t>การดำเนินงานการ</t>
  </si>
  <si>
    <t>กพ.-กค.64</t>
  </si>
  <si>
    <t>งานประเด็น กิจกรรมส่งเสริมสุขภาพกลุ่มติดสังคมติดบ้าน</t>
  </si>
  <si>
    <t>ดูแลผู้สูงอายุมีประสิทธิ</t>
  </si>
  <si>
    <t>การจัดตั้ง รร.ผู้สูงอายุ และมาตรการการออกกำลังกาย</t>
  </si>
  <si>
    <t>ภาพและต่อเนื่อง</t>
  </si>
  <si>
    <t>ให้ความรู้เรื่องอาหารที่เหมาะกับผู้สูงอายุ ทุกหน่วยงาน</t>
  </si>
  <si>
    <t>และแนวทางการดูแลรักษาอย่างต่อเนื่องของกลุ่มติดเตียง</t>
  </si>
  <si>
    <t>ให้สอดคล้องกับโครงการดูแลผู้สูงอายุระยะพึ่งพิง ( LTC )</t>
  </si>
  <si>
    <t>โดยมีการดำเนินงานของทุกภาคส่วน ทุกตำบลเป็นแนว</t>
  </si>
  <si>
    <t>4.ประชุมสรุปผลการดำเนินงานผู้สูงอายุ มอบรางวัล</t>
  </si>
  <si>
    <t>ทำเกิดการแลกเปลี่ยน</t>
  </si>
  <si>
    <t>ตำบลดีเด่น และ ผู้สูงอายุต้นแบบดีเด่น</t>
  </si>
  <si>
    <t>เสริมพลังในการทำงาน</t>
  </si>
  <si>
    <t>5. ติดตามกำกับผ่านระบบรายงาน HDC /โปรแกรม CP</t>
  </si>
  <si>
    <t xml:space="preserve"> ธค.มีค.มิยกค</t>
  </si>
  <si>
    <t>6. ติดตามผลการประเมินตนเองตามเกณฑ์ชมรมผู้สูงอายุ</t>
  </si>
  <si>
    <t xml:space="preserve">7. คปสอ.แม่ทะสุ่มเยี่ยมพื้นที่ตามแนวทางตำบล LTC </t>
  </si>
  <si>
    <t>ธค.63 มีค.64</t>
  </si>
  <si>
    <t xml:space="preserve"> ธ.ค. 63,มี.ค.</t>
  </si>
  <si>
    <t>8.รายงานความก้าวหน้า การจัดสิ่งแวดล้อมที่เอื้อต่อ</t>
  </si>
  <si>
    <t>สถานบริการดำเนิน</t>
  </si>
  <si>
    <t>( ธ.ค. 63,มี.ค ,มิ.ย.ก.ย.)</t>
  </si>
  <si>
    <t xml:space="preserve">ผู้สูงอายุ/พิการ (universal design)  </t>
  </si>
  <si>
    <t>ก้าวหน้าอย่างต่อเนื่อง</t>
  </si>
  <si>
    <t>9.กำกับติดตามจากรายงานผู้สูงอายุและโดยคปสอ.</t>
  </si>
  <si>
    <t xml:space="preserve">  1. ติดตามข้อมูลเชิงคุณภาพ Care plan / ระบบเยี่ยมบ้านผู้สูงอายุติดเตียง</t>
  </si>
  <si>
    <t>รพ.แม่ทะ/รพสต.13แห่ง</t>
  </si>
  <si>
    <t xml:space="preserve">  2 .วิเคราะห์ปัญหาการดำเนินการ</t>
  </si>
  <si>
    <t xml:space="preserve">  3.ประชุมทบทวนผลการดำเนินงานการดูแลผู้สูงอายุ ตำบล LTC</t>
  </si>
  <si>
    <t>ต.ค.- ธ.ค.63</t>
  </si>
  <si>
    <t xml:space="preserve">2.1 การตรวจคัดกรองสุขภาพพระสงฆ์ </t>
  </si>
  <si>
    <t>76วัด ในอ.แม่ทะ</t>
  </si>
  <si>
    <t xml:space="preserve">   2.2.1.รพสต.จัดทำทะเบียนพระสงฆ์ในเขตรับผิดชอบ</t>
  </si>
  <si>
    <t>สามเณรและพระทุกรูป</t>
  </si>
  <si>
    <t xml:space="preserve">  2.2.2.รพสต.ตรวจคัดกรองสุขภาพโดยใช้แนวทางการดำเนินการตาม</t>
  </si>
  <si>
    <t>ในพื้นที่รับผิดชอบทุกวัด</t>
  </si>
  <si>
    <t xml:space="preserve">     แต่ละกลุ่มวัย (ปกติ/เสี่ยง/ป่วย)</t>
  </si>
  <si>
    <t>กลุ่มเสี่ยงและกลุ่มป่วย</t>
  </si>
  <si>
    <t>2.2 การส่งเสริมการจัดการความรู้ด้านสุขภาพพระสงฆ์ (3อ2ส1ฟ)</t>
  </si>
  <si>
    <t xml:space="preserve">2.2.1 รพสต.จัดทำโครงการปรับเปลี่ยนพฤติกรรมสุขภาพพระสงฆ์กลุ่มเสี่ยง </t>
  </si>
  <si>
    <t>รพสต.มีทะเบียนพระเสี่ยง/ป่วย</t>
  </si>
  <si>
    <t xml:space="preserve">2.2.2 รพสต.จัดทำแผนการติดตามเยี่ยมกลุ่มผู้ป่วย </t>
  </si>
  <si>
    <t xml:space="preserve">   ได้แก่ พระสงฆ์ที่อาพาธ ผู้ป่วยติดบ้าน/ผู้ป่วยติดเตียง </t>
  </si>
  <si>
    <t>2.3 ประเมินมาตรฐานวัดส่งเสริมสุขภาพ</t>
  </si>
  <si>
    <t xml:space="preserve">    2.3.1. รพสต.ประเมินวัดส่งเสริมสุขภาพเขตพื้นที่รับผิดชอบ</t>
  </si>
  <si>
    <t>14วัด/14รพสต.</t>
  </si>
  <si>
    <t>คปสอ.แม่ทะ อ.แม่ทะ จังหวัดลำปาง</t>
  </si>
  <si>
    <t>ประเด็น / งาน : Service plan สาขา  DM,HT</t>
  </si>
  <si>
    <r>
      <t>1.อัตราผู้ป่วยรายใหม่โรคเบาหวานลดลง</t>
    </r>
    <r>
      <rPr>
        <sz val="14"/>
        <color theme="1"/>
        <rFont val="Tahoma"/>
        <family val="2"/>
      </rPr>
      <t>≥</t>
    </r>
    <r>
      <rPr>
        <sz val="16.8"/>
        <color theme="1"/>
        <rFont val="TH SarabunPSK"/>
        <family val="2"/>
      </rPr>
      <t xml:space="preserve"> </t>
    </r>
    <r>
      <rPr>
        <sz val="14"/>
        <color theme="1"/>
        <rFont val="TH SarabunPSK"/>
        <family val="2"/>
      </rPr>
      <t>ร้อยละ5</t>
    </r>
  </si>
  <si>
    <t>2.อัตราผู้ป่วยรายใหม่โรคความดันโลหิตสูงลดลงจากปีที่ผ่านมาร้อยละ 2.5</t>
  </si>
  <si>
    <t>3.อัตราผู้ป่วยโรคเบาหวานรายใหม่จากกลุ่มเสี่ยงไม่เกิน 1.85</t>
  </si>
  <si>
    <r>
      <t>4.กลุ่มสงสัยป่วยโรคความดันโลหิตสูงในเขตรับผิดชอบได้รับการวัดความดันโลหิตที่บ้าน</t>
    </r>
    <r>
      <rPr>
        <sz val="14"/>
        <color theme="1"/>
        <rFont val="Tahoma"/>
        <family val="2"/>
      </rPr>
      <t>≥</t>
    </r>
    <r>
      <rPr>
        <sz val="14"/>
        <color theme="1"/>
        <rFont val="TH SarabunPSK"/>
        <family val="2"/>
      </rPr>
      <t>ร้อยละ 52</t>
    </r>
  </si>
  <si>
    <t>5.ร้อยละผู้ป่วยเบาหวานและความดันโลหิตสูง ที่ควบคุมได้</t>
  </si>
  <si>
    <r>
      <t xml:space="preserve">     5.1 โรคเบาหวานคุมระดับน้ำตาลในเลือดได้</t>
    </r>
    <r>
      <rPr>
        <sz val="14"/>
        <color theme="1"/>
        <rFont val="Tahoma"/>
        <family val="2"/>
      </rPr>
      <t>≥</t>
    </r>
    <r>
      <rPr>
        <sz val="14"/>
        <color theme="1"/>
        <rFont val="TH SarabunPSK"/>
        <family val="2"/>
      </rPr>
      <t>ร้อยละ40</t>
    </r>
  </si>
  <si>
    <r>
      <t xml:space="preserve">        5.1.1 ผู้ป่วยเบาหวานที่ไม่มีโรคร่วม HbA1c</t>
    </r>
    <r>
      <rPr>
        <sz val="14"/>
        <color theme="1"/>
        <rFont val="Tahoma"/>
        <family val="2"/>
      </rPr>
      <t>‹</t>
    </r>
    <r>
      <rPr>
        <sz val="14"/>
        <color theme="1"/>
        <rFont val="TH SarabunPSK"/>
        <family val="2"/>
      </rPr>
      <t>7 %</t>
    </r>
  </si>
  <si>
    <r>
      <t xml:space="preserve">        5.1.2 ผู้ป่วยเบาหวานที่มีโรคร่วม HbA1c % </t>
    </r>
    <r>
      <rPr>
        <sz val="14"/>
        <color theme="1"/>
        <rFont val="Tahoma"/>
        <family val="2"/>
      </rPr>
      <t>‹</t>
    </r>
    <r>
      <rPr>
        <sz val="14"/>
        <color theme="1"/>
        <rFont val="TH SarabunPSK"/>
        <family val="2"/>
      </rPr>
      <t>8 %</t>
    </r>
  </si>
  <si>
    <t xml:space="preserve">               โรคร่วมคือ โรคหัวใจขาดเลือด,โรคหัวใจล้มเหลว,โรคหลอดเลือดสมอง,</t>
  </si>
  <si>
    <t xml:space="preserve">               โรคไตเรื้อรังระยะที่ 4-5 ,โรคลมชักและลมชักชนิดต่อเนื่อง</t>
  </si>
  <si>
    <r>
      <t xml:space="preserve">     5.2 โรคความดันโลหิตสูงคุมระดับความดันโลหิตในเลือดได้ BP</t>
    </r>
    <r>
      <rPr>
        <sz val="14"/>
        <color theme="1"/>
        <rFont val="Tahoma"/>
        <family val="2"/>
      </rPr>
      <t>‹</t>
    </r>
    <r>
      <rPr>
        <sz val="14"/>
        <color theme="1"/>
        <rFont val="TH SarabunPSK"/>
        <family val="2"/>
      </rPr>
      <t>140/90 mmHg ≥ร้อยละ 50</t>
    </r>
  </si>
  <si>
    <t>6.ร้อยละของผู้ป่วย DM/HT ที่ขึ้นทะเบียนได้รับการประเมินโอกาสเสี่ยงต่อการเกิดโรคหัวใจและหลอดเลือด (CVD Risk)≥ ร้อยละ 90</t>
  </si>
  <si>
    <t>7.อัตราการเกิดผู้ป่วย CKD ในผู้ป่วยเบาหวานและความดันโลหิตสูงลดลงจากปี 2563 น้อยกว่าร้อยละ 2.25</t>
  </si>
  <si>
    <t xml:space="preserve">จำนวนผู้ป่วยเบาหวานและความดันโลหิตสูงเพิ่มสูงขึ้น  ประชากรอายุ 35 ปีขึ้นไป ได้รับการคัดกรองโรคเบาหวาน ร้อยละ 97.58 คัดกรองโรคความดันโลหิตสูง ร้อยละ 97.7 </t>
  </si>
  <si>
    <t>พบอัตราผู้ป่วยรายใหม่เบาหวานและอัตราผู้ป่วยรายใหม่ความดันโลหิตสูงลดลงจากปีที่ผ่านมา แต่อัตราผู้ป่วยรายใหม่จากกลุ่มเสี่ยงเบาหวานยังสูงกว่าค่าเป้าหมาย คือ ร้อยละ 2.83</t>
  </si>
  <si>
    <t>ซึ่งเกินเกณฑ์ตัวชี้วัดที่ ร้อยละ 1.95 ส่วน ผู้ป่วยโรคเบาหวานยังคุมระดับน้ำตาลในเลือดไม่ได้ตามเกณฑ์ จาก HbA1c &lt;7 mg% คือ ร้อยละ 9.32 เกณฑ์ตัวชี้วัดเท่ากับ  ร้อยละ 40</t>
  </si>
  <si>
    <t>ส่วนผู้ป่วยโรคความดันโลหิตสูงสามารถคุมระดับความดันโดหิตได้ดี BP &lt;140/90 mmHg คือร้อยละ51.52 ในด้านการค้นหาภาวะแทรกซ้อนทางไตทั้งสองโรคยังไม่ผ่านเกณฑ์ตัวชี้วัด</t>
  </si>
  <si>
    <t>คือ ร้อยละ 45.5 เกณฑ์ตัวชี้วัด มากกว่าร้อยละ 80 และการค้นหาภาวะแทรกซ้อนทางตาในผู้ป่วยเบาหวาน ยังไม่ถึงเกณฑ์เป้าหมายคือร้อยละ 60</t>
  </si>
  <si>
    <t>จากการดำเนินงานปีงบประมาณปี 2563 กลุ่มเสี่ยงเบาหวานและผู้ป่วยเบาหวานยังจัดการตัวเองไม่ได้ในด้านการควบคุมระดับน้ำตาลในเลือด ทำให้มีจำนวนผู้ป่วยเบาหวานรายใหม่</t>
  </si>
  <si>
    <t xml:space="preserve">จากกลุ่มเสี่ยงเพิ่มสูงขึ้นเกินค่าเป้าหมาย และยังส่งผลให้แนวโน้มการเกิดภาวะแทรกซ้อนเพิ่มขึ้นได้ ซึ่งเป็นปัญหาสาธารณสุขที่สำคัญที่ต้องดำเนินการควบคุมโรคในปี 2564 </t>
  </si>
  <si>
    <t>GAP Analysis</t>
  </si>
  <si>
    <t>1.	ด้านส่งเสริมป้องกัน : กลุ่มเสี่ยงโรคเบาหวานและโรคความดันโลหิตสูงมีแนวโน้มที่เพิ่มขึ้น</t>
  </si>
  <si>
    <t>2.ด้านการรักษา : การควบคุมโรคเบาหวานไม่ได้ตามเกณฑ์</t>
  </si>
  <si>
    <t xml:space="preserve">3.ด้านระบบข้อมูล : พัฒนาความถูกต้องและสมบูรณ์ของข้อมูล </t>
  </si>
  <si>
    <t>จัดบริการเพิ่มคุณภาพและลดแออัดผู้ป่วยโรคเบาหวานและความดันโลหิตสูง</t>
  </si>
  <si>
    <t>อำเภอแม่ทะ จ.ลำปาง ปี 2564</t>
  </si>
  <si>
    <t xml:space="preserve">1.ทบทวนและประชุมคณะกรรมการ NCD Boad  อ.แม่ทะ </t>
  </si>
  <si>
    <t>ทีมสหสาขาวิชาชีพ</t>
  </si>
  <si>
    <t>รพช./สสอ</t>
  </si>
  <si>
    <t>มีหนังสือแต่งตั้งคณะ</t>
  </si>
  <si>
    <t>พย.63, กพ64</t>
  </si>
  <si>
    <t>จากรพ. รพสต.</t>
  </si>
  <si>
    <t>./รพสต.</t>
  </si>
  <si>
    <t>กรรมการ NCD  board</t>
  </si>
  <si>
    <t>พค.64, สค 64</t>
  </si>
  <si>
    <t>แพรวพรรณ</t>
  </si>
  <si>
    <t>30 คน 4 ครั้ง</t>
  </si>
  <si>
    <t xml:space="preserve">   1.1 ทบทวนและนำ CPG DM,HT  ไปใช้ให้เป็นไปในทางเดียวกันทั้งอำเภอ</t>
  </si>
  <si>
    <t xml:space="preserve">1.ผู้ป่วย DMควบคุม </t>
  </si>
  <si>
    <t xml:space="preserve"> และประเมินเป็นระยะๆ โดยบูรณาการกับการ ประชุม NCD Board และ PCT</t>
  </si>
  <si>
    <t>ระดับน้ำตาลได้ตามเกณฑ์</t>
  </si>
  <si>
    <t>PCT</t>
  </si>
  <si>
    <t>ที่กำหนด(HbA1c&lt;7,8 mg%)</t>
  </si>
  <si>
    <t>NCD Board</t>
  </si>
  <si>
    <r>
      <t xml:space="preserve"> </t>
    </r>
    <r>
      <rPr>
        <sz val="14"/>
        <color theme="1"/>
        <rFont val="Calibri"/>
        <family val="2"/>
      </rPr>
      <t>≥</t>
    </r>
    <r>
      <rPr>
        <sz val="14"/>
        <color theme="1"/>
        <rFont val="TH SarabunPSK"/>
        <family val="2"/>
      </rPr>
      <t xml:space="preserve"> ร้อยละ 40</t>
    </r>
  </si>
  <si>
    <t>ผู้ป่วย HT ควบคุมระดับ</t>
  </si>
  <si>
    <t>ความดันโลหิตได้ตามเกณฑ์</t>
  </si>
  <si>
    <t>( BP&lt;140/90 mmHg)</t>
  </si>
  <si>
    <t xml:space="preserve"> ≥ร้อยละ 50</t>
  </si>
  <si>
    <t>2.จัดการข้อมูล</t>
  </si>
  <si>
    <t xml:space="preserve">   2.1 จัดทำฐานข้อมูลกลุ่มเป้าหมาย ให้เป็นปัจจุบันและเชื่อมโยงข้อมูล</t>
  </si>
  <si>
    <t>งาน NCD,ทีมFCT</t>
  </si>
  <si>
    <t>มีข้อมูลทุกกลุ่มเป้าหมายเป็น</t>
  </si>
  <si>
    <t>ในทุกระดับโดยการจัดทำระบบรายงานประจำเดือนและประสาน</t>
  </si>
  <si>
    <t>สสอ.,PCU,NPCU</t>
  </si>
  <si>
    <t>ปัจจุบันถูกต้อง ครบถ้วน และ</t>
  </si>
  <si>
    <t xml:space="preserve">งานกับคณะกรรมการงานสารสนเทศเกี่ยวกับการจัดทำข้อมูลโรคเรื้อรัง </t>
  </si>
  <si>
    <t>รวม 15 แห่ง</t>
  </si>
  <si>
    <t>มีความเชื่อมโยงกันทุกระดับ</t>
  </si>
  <si>
    <t>ให้ถูกต้องเป็นปัจจุบันโดยบูรณาการกับงานเวชศาสตร์ครอบครัว ปฐมภูมิ  ซึ่ง</t>
  </si>
  <si>
    <t>มีแม่ข่าย PCU ดูฐานข้อมูลภายในเครือข่าย ติดตามอย่างต่อเนื่อง</t>
  </si>
  <si>
    <t>และรายงาน คปสอ.</t>
  </si>
  <si>
    <t xml:space="preserve">   2.2 วิเคราะห์และกำกับข้อมูลจาก HDC ทุกเดือน โดยบูรณาการกับ</t>
  </si>
  <si>
    <t>การประชุม คปสอ.</t>
  </si>
  <si>
    <t xml:space="preserve">   2.3  รับส่งข้อมูลจาก รพศ.ลำปาง</t>
  </si>
  <si>
    <t xml:space="preserve">   2.4 ประเมินสถานการณ์โรคและคืนข้อมูลให้ผู้เกี่ยวข้อง</t>
  </si>
  <si>
    <t xml:space="preserve">         (บูรณาการกับทีม พชต.และพชอ.)  </t>
  </si>
  <si>
    <t>3. จัดระบบคุณภาพยาให้เพียงพอกับผู้ป่วย</t>
  </si>
  <si>
    <t>สหสาขาวิชาชีพ</t>
  </si>
  <si>
    <t>มียาเพียงพอใช้กับผู้ป่วยกลุ่ม</t>
  </si>
  <si>
    <t>ทุก 2 เดือน</t>
  </si>
  <si>
    <t xml:space="preserve">   (บูรณาการกับทีม PTC โรงพยาบาลแม่ทะ) </t>
  </si>
  <si>
    <t>ในโรงพยาบาลแม่ทะ</t>
  </si>
  <si>
    <t>โรคไม่ติดต่อเรื้อรัง</t>
  </si>
  <si>
    <t>PCU,NPCU</t>
  </si>
  <si>
    <t xml:space="preserve"> 4.จัดบริการเพิ่มคุณภาพการดูแลผู้ป่วย DM,HT</t>
  </si>
  <si>
    <t xml:space="preserve">   4.1 ขึ้นทะเบียนผู้ป่วยรายใหม่</t>
  </si>
  <si>
    <t>รพ.แม่ทะ,PCU,</t>
  </si>
  <si>
    <t>มีทะเบียนผู้ป่วยรายใหม่</t>
  </si>
  <si>
    <t xml:space="preserve">      -ใน รพ.แม่ทะ ทุกแผนกที่แพทย์ Dx.DM,HT รายใหม่ ส่งข้อมูลผู้ป่วยให้</t>
  </si>
  <si>
    <t xml:space="preserve">       งาน NCD OPD ขึ้นทะเบียนผู้ป่วยรายใหม่</t>
  </si>
  <si>
    <t xml:space="preserve">      -ใน PCU/NPCU เมื่อแพทย์ Dx.DM,HT รายใหม่ ขึ้นทะเบียนรายใหม่</t>
  </si>
  <si>
    <t xml:space="preserve">      ในหน่วยงาน และส่งข้อมูลผู้ป่วยให้ งาน NCD รพ.แม่ทะขึ้นทะเบียน</t>
  </si>
  <si>
    <t xml:space="preserve">      ผู้ป่วยรายใหม่อำเภอแม่ทะ</t>
  </si>
  <si>
    <t xml:space="preserve">      -งาน NCD รพ.แม่ทะ คืนข้อมูลรายใหม่ DM,HT ให้ PCU,NPCU </t>
  </si>
  <si>
    <t xml:space="preserve">  4.2 จำแนกผู้ป่วยแต่ละกลุ่มสีตามปิงปองจราจร 7 สี : ให้บริการผู้ป่วย</t>
  </si>
  <si>
    <t>มีการจำแนกผู้ป่วยออกเป็นกลุ่มสี</t>
  </si>
  <si>
    <t xml:space="preserve">กลุ่มสีแดงและดำ ที่มีภาวะแทรกซ้อน , On warfarin รูปแบบบริการ ดังนี้ คือ </t>
  </si>
  <si>
    <t>ตามปิงปิอง 7 สี</t>
  </si>
  <si>
    <t xml:space="preserve">   4.2.1. ประเมินอาการผิดปกติ/พฤติกรรม/โรคร่วมและภาวะแทรกซ้อน </t>
  </si>
  <si>
    <t xml:space="preserve">   4.2.2 ให้การรักษาโดยแพทย์</t>
  </si>
  <si>
    <t xml:space="preserve">   4.2.3.การปรับเปลี่ยนพฤติกรรมรายบุคคลโดย CM DM,HT/Mini CM/</t>
  </si>
  <si>
    <t>1.ผู้ป่วยทุกราย ภายในกันยายน</t>
  </si>
  <si>
    <t>สหสาขาวิชาชีพ โดยใช้  Self Management Support  เทคนิค</t>
  </si>
  <si>
    <t xml:space="preserve">2.ผู้ป่วยเป้าหมายทุกรายมี  </t>
  </si>
  <si>
    <t xml:space="preserve">           Health Coaching ,MI </t>
  </si>
  <si>
    <t>Individual Care Plan</t>
  </si>
  <si>
    <t xml:space="preserve">          -FBS &gt;183 mg% ติดต่อกัน 2 ครั้ง</t>
  </si>
  <si>
    <t xml:space="preserve">3.ผู้ป่วยเป้าหมายร้อยละ 50 </t>
  </si>
  <si>
    <t xml:space="preserve">          -BP &gt;180 /110 mmHg ติดต่อกัน 2 ครั้ง </t>
  </si>
  <si>
    <t>มีการใช้ SMBG SMBP</t>
  </si>
  <si>
    <t xml:space="preserve">   4.2.4. ทำ Care plan รายบุคคล สีแดง DM : FBS &gt;183mg%  ติดต่อกัน</t>
  </si>
  <si>
    <t xml:space="preserve">4.ผู้ป่วยเป้าหมายมีค่าFBS,BP  </t>
  </si>
  <si>
    <t xml:space="preserve">          2 ครั้ง,ผู้ป่วยที่ Admit ด้วย Hypo-Hyperglycemia </t>
  </si>
  <si>
    <t>ลดลงจากเดิมต่อเนื่องทุกเดือน</t>
  </si>
  <si>
    <t xml:space="preserve">         HT :BP &gt; 180/110mmHg ติดต่อกัน 2 ครั้ง</t>
  </si>
  <si>
    <t xml:space="preserve"> ร้อยละ 50</t>
  </si>
  <si>
    <t xml:space="preserve">         ส่งต่อการดูแลต่อเนื่องผ่านระบบ COC</t>
  </si>
  <si>
    <t>5.ผู้ป่วยเป้าหมายมีการปรับระดับสี</t>
  </si>
  <si>
    <t xml:space="preserve">   4.2.5. ทำ SMBG, SMBP ตามเกณฑ์ </t>
  </si>
  <si>
    <t>ที่ลดลงจากเดิม 1ระดับ ร้อยละ50</t>
  </si>
  <si>
    <t>(ประเมินทุก 6เดือน)</t>
  </si>
  <si>
    <t xml:space="preserve">   4.2.6. ตรวจสุขภาพประจำปี (ตา,ไต,เท้า,หัวใจ,ฟัน) 1 ครั้ง/ปี </t>
  </si>
  <si>
    <t>DM=3,745 คน</t>
  </si>
  <si>
    <t>ผู้ป่วยDM,HT ได้รับการตรวจ</t>
  </si>
  <si>
    <t xml:space="preserve">         DM = ตา ไต ไขมันในเลือด เท้า ฟัน CXR EKG(รายใหม่)</t>
  </si>
  <si>
    <t>HT=9,063 คน</t>
  </si>
  <si>
    <t>สุขภาพประจำปี 1ครั้ง/คน/ปี</t>
  </si>
  <si>
    <t xml:space="preserve">         HT  = FBS ไต ไขมันในเลือด CXR</t>
  </si>
  <si>
    <t xml:space="preserve">   4.2.7. นัดติดตามอาการทุก 1 เดือน/ตาม order แพทย์ โดย CM DM,HT/ </t>
  </si>
  <si>
    <t>Mini CM/สหสาขาวิชาชีพ</t>
  </si>
  <si>
    <t xml:space="preserve">   4.2.8. เยี่ยมบ้านโดยทีม FCT/สหสาขาวิชาชีพ</t>
  </si>
  <si>
    <t xml:space="preserve">  4.3.คัดกรอง CVD Risk โดยโปรแกรมThai CV Risk ในผู้ป่วย DM,HT </t>
  </si>
  <si>
    <t xml:space="preserve">ผู้ป่วยDM,HT อายุ35-60 ปี </t>
  </si>
  <si>
    <t xml:space="preserve">       อายุ 35-60ปี  เพื่อประเมินความเสี่ยงต่อหลอดเลือดหัวใจใน10ปีข้างหน้า</t>
  </si>
  <si>
    <t xml:space="preserve">ได้รับการคัดกรองCVD Risk </t>
  </si>
  <si>
    <t xml:space="preserve"> ≥ร้อยละ 90</t>
  </si>
  <si>
    <t xml:space="preserve">  4.4 New Service in PCU</t>
  </si>
  <si>
    <t>1.มีทะเบียนผู้ป่วยทั้ง4กลุ่ม</t>
  </si>
  <si>
    <t xml:space="preserve">      จัดแบ่งกลุ่มผป.ตามปิงปองจราจร 7สี แบ่ง 4กลุ่มตามแนวทางที่ต้อง</t>
  </si>
  <si>
    <t xml:space="preserve">แยกรายหน่วยบริการ </t>
  </si>
  <si>
    <t>ปรับระบบบริการและตามเป้าหมายที่กาหนด และจัดบริการคือ</t>
  </si>
  <si>
    <t>คือ รพ./PCU /รพสต.</t>
  </si>
  <si>
    <t xml:space="preserve">     4.4.1 กลุ่มสีเขียว ได้รับการดูแลที่บ้าน โดยอสม.หรือ มอค.</t>
  </si>
  <si>
    <t>2.เป้าหมายที่ได้รับบริการ</t>
  </si>
  <si>
    <t xml:space="preserve">     4.4.2 กลุ่มสีส้ม เหลืองที่มีภาวะแทรกซ้อน ,สีแดง ได้รับการดูแลโดย PCU </t>
  </si>
  <si>
    <t>ร้อยละ 30 ภายในธค.63</t>
  </si>
  <si>
    <t xml:space="preserve">     4.4.3 ผู้ป่วยที่มีโรคร่วม(CKD4-5) ,on warfarin)ได้รับการดูแลโดยรพ. </t>
  </si>
  <si>
    <t>ร้อยละ 50ภายในมีค.64</t>
  </si>
  <si>
    <t xml:space="preserve">     4.4.4 กลุ่มสีส้ม เหลืองที่ไม่มีภาวะแทรกซ้อน ได้รับการดูแลโดยรพสต.</t>
  </si>
  <si>
    <t>ร้อยละ 90ภายในกย.64</t>
  </si>
  <si>
    <t xml:space="preserve">   4.5 จัดระบบติดตามผู้ป่วยขาดนัด</t>
  </si>
  <si>
    <t>ผู้ป่วยที่ขาดนัดได้รับการติดตาม</t>
  </si>
  <si>
    <t>รายงานผล อสม. ได้รับการพัฒนาเป็น อสม. 4.0 ปีงบประมาณ 2562 อำเภอแม่ทะ จังหวัดลำปาง</t>
  </si>
  <si>
    <t xml:space="preserve"> 1.อบรม อสม.ใหม่  ปี 2564  ทดแทน ตาย ลาออก</t>
  </si>
  <si>
    <t>อสม.ใหม่</t>
  </si>
  <si>
    <t>มีค. กย 2564</t>
  </si>
  <si>
    <t>จำนวน 100 คน</t>
  </si>
  <si>
    <t>ในการปฏิบัติงาน</t>
  </si>
  <si>
    <t>ค่าอาหาร/อาหารว่าง 100*100</t>
  </si>
  <si>
    <t>กชกร</t>
  </si>
  <si>
    <t>ตัวแทนเข้าคัดเลือก</t>
  </si>
  <si>
    <t xml:space="preserve">       จำนวน 12 สาขาโดยชมรม อสม. แ.แม่ทะ</t>
  </si>
  <si>
    <t>ระดับจังหวัดต่อไป</t>
  </si>
  <si>
    <t xml:space="preserve">    2.1 ประชุมคัดเลือกอสม.จำนวน  12  สาขา ระดับอำเภอ </t>
  </si>
  <si>
    <t>กค.64</t>
  </si>
  <si>
    <t xml:space="preserve">        จำนวน 14 สถานบริการ ๆ ละ 2 คน</t>
  </si>
  <si>
    <t>อสม.จำนวน 28 คน</t>
  </si>
  <si>
    <t xml:space="preserve"> จนท.จำนวน 13 คน</t>
  </si>
  <si>
    <t xml:space="preserve">    2.2.ประชุมเตรียมความพร้อม อสม.ระดับอำเภอ </t>
  </si>
  <si>
    <t xml:space="preserve">       เข้าร่วมคัดเลือกอสม.ระดับจังหวัด</t>
  </si>
  <si>
    <t>อสม.จำนวน 14 คน</t>
  </si>
  <si>
    <t xml:space="preserve"> 3. งานพัฒนาศักยภาพ อสม.เป็น อสม.หมอประจำบ้าน</t>
  </si>
  <si>
    <t>ประธานอสม.หมู่บ้าน</t>
  </si>
  <si>
    <t>มค.- กพ.64</t>
  </si>
  <si>
    <t>95 หมู่บ้าน 95 คน</t>
  </si>
  <si>
    <t>เมย.64 กย.64</t>
  </si>
  <si>
    <t>อสม.ทุกคน</t>
  </si>
  <si>
    <t>1767 คน</t>
  </si>
  <si>
    <t>4. จัดอสม.ตามหลักสูตร ตำบลวิถีใหม่ปลอดภัยจากโค 19</t>
  </si>
  <si>
    <t xml:space="preserve">           1) แม่และเด็ก 2) วัยทำงาน 3)วัยสูงอายุ</t>
  </si>
  <si>
    <t xml:space="preserve">      - เดินรณรงค์ของสถานบริการสาธารสุข</t>
  </si>
  <si>
    <t xml:space="preserve">      - การจัดนิทรรศการ ของสถานบริการ</t>
  </si>
  <si>
    <t>จำนวน 14 แห่ง</t>
  </si>
  <si>
    <t>เรียนรู้ระหว่างเครือช่าย</t>
  </si>
  <si>
    <t xml:space="preserve">      - การแข่งขันการออกกำลังกายเพื่อสุขภาพ</t>
  </si>
  <si>
    <t>และสร้างขวัญกำลังใจ</t>
  </si>
  <si>
    <t>ฐานสวัสดิการสังคม (e – socialwelfare)</t>
  </si>
  <si>
    <t>รพข./รพสต.</t>
  </si>
  <si>
    <t xml:space="preserve">อ.แม่ทะ </t>
  </si>
  <si>
    <t>ระบบการจ่ายเงิน</t>
  </si>
  <si>
    <t xml:space="preserve"> รพ.สต./รพช./เทศบาลนครลำปาง ในเขตพื้นที่รับผิดชอบ</t>
  </si>
  <si>
    <t>ค่าป่วยการมีประ</t>
  </si>
  <si>
    <t>ภายในวันที่ 5 ของ</t>
  </si>
  <si>
    <t>สิทธิภาพและครบ</t>
  </si>
  <si>
    <t>ระบบบูรณาการฐานสวัสดิการสังคม (e – socialwelfare)</t>
  </si>
  <si>
    <t>ทุกเดิอน</t>
  </si>
  <si>
    <t>ถ้วนถูกต้องทันเวลา</t>
  </si>
  <si>
    <t xml:space="preserve"> มายัง สสจ.ลำปาง</t>
  </si>
  <si>
    <t>คกก.ชมรม อสม.4 ครั้ง</t>
  </si>
  <si>
    <t>อสม.10 ตำบล</t>
  </si>
  <si>
    <t>ธค/ มีค/มิย/กย</t>
  </si>
  <si>
    <t>1767 คน / 95 หมู่บ้าน</t>
  </si>
  <si>
    <t>1.ครัวเรือนได้รับการ</t>
  </si>
  <si>
    <t xml:space="preserve"> พ.ย.63 – ม.ค.64</t>
  </si>
  <si>
    <t xml:space="preserve">ทุกครัวเรือน เดือนละ 1 ครั้ง โดยใช้เครื่องตรวจวัดความเค็ม </t>
  </si>
  <si>
    <t>สำรวจแนะนำและ</t>
  </si>
  <si>
    <t>(Salt meter)</t>
  </si>
  <si>
    <t>ติดตามผลร้อยละ 100</t>
  </si>
  <si>
    <t>2.ครัวเรือนผ่านเกณฑ์</t>
  </si>
  <si>
    <t>ติดต่อกัน 3 ครั้ง ถือว่าผ่านเป็นครัวเรือนลดเค็ม</t>
  </si>
  <si>
    <t>การปรับเปลี่ยน</t>
  </si>
  <si>
    <t xml:space="preserve">  - ครัวเรื่อนที่ตรวจแล้วพบว่าเค็ม (เกิน 0.6%) ให้ตรวจซ้ำ</t>
  </si>
  <si>
    <t>พฤติกรรม ไม่น้อยกว่า</t>
  </si>
  <si>
    <t xml:space="preserve">ไปทุกเดือน หากผลการตรวจวัดพบไม่เค็มต่อเนื่องกัน 3 ครั้ง
</t>
  </si>
  <si>
    <t xml:space="preserve">ถือว่าผ่านเป็นครัวเรือนลดเค็ม
 </t>
  </si>
  <si>
    <t>ครั้งแรก และครัวเรือนที่ไม่พบความเค็ม</t>
  </si>
  <si>
    <t>ตรวจฯ พบความเค็ม ในครั้งที่ 2 เป็นต้นไป</t>
  </si>
  <si>
    <t xml:space="preserve">95 หมู่บ้าน </t>
  </si>
  <si>
    <t>อสม.ตระหนักในการ</t>
  </si>
  <si>
    <t>ตค63-กย64</t>
  </si>
  <si>
    <t xml:space="preserve"> และการร่วมกลุ่ม/ชมรมออกกำลังกายในชุมชน (บูรณาการร่วมกับงานส่งเสริมฯ) </t>
  </si>
  <si>
    <t>ดูแลวุขภาพตนเอง</t>
  </si>
  <si>
    <t xml:space="preserve">2 วัน/สัปดาห์ </t>
  </si>
  <si>
    <t>ประชาชนตระหนัก</t>
  </si>
  <si>
    <t>ในการรับประทานอาหารหวาน</t>
  </si>
  <si>
    <t>ผอ.รพสต.ทุกแห่ง</t>
  </si>
  <si>
    <t>เพื่อให้ข้อมูลครบถ้วน</t>
  </si>
  <si>
    <t xml:space="preserve">  - ข้อมูล สุขภาพภาคประขาขน   www.thaiphc.net</t>
  </si>
  <si>
    <t>นำไปวางแผนและ</t>
  </si>
  <si>
    <t xml:space="preserve">  - ข้อมูล อสค. http://fv.phc.hss.moph.go.th</t>
  </si>
  <si>
    <t>วิเคราะห์ต่อไป</t>
  </si>
  <si>
    <t xml:space="preserve">    ติดตามข้อมูลทุกตำบลในประชุม หัวหน้ารพสต/คปสอ.</t>
  </si>
  <si>
    <t xml:space="preserve">                                     แผนปฏิบัติการภายใต้ประเด็นยุทธศาสตร์ คปสอ.แม่ทะ จ.ลำปาง ประจำปีงบประมาณ 2564</t>
  </si>
  <si>
    <t xml:space="preserve">ยุทธศาสตร์ที่ 1  ยุทธศาสตร์ด้านส่งเสริมสุขภาพป้องกันโรคและคุ้มครองผู้บริโภคเป็นเลิศ ( Promotiom,Prevention &amp; Protection Excellence </t>
  </si>
  <si>
    <t>ประเด็น / งาน    กลุ่มงานวัยทำงาน</t>
  </si>
  <si>
    <t>ตัวชี้วัดและเป้าหมายของ กสธ. :       ร้อยละของวัยทํางานอายุ 30-44 ปี มีค่าดัชนีมวลกายปกติ ร้อยละ 55</t>
  </si>
  <si>
    <t xml:space="preserve">                         น้ำหนักหนักเหมาะสมกับส่วนสูง โดยมีค่าดัชนีมวลกายอยู่ในช่วง 18.5-22.9 กก./ตรม. </t>
  </si>
  <si>
    <t>สถานการณ์ลดเค็ม ปี 2563 ร้านอาหาร 22 ร้าน ผ่านการตรวจลดเค็ม 3 ครั้งติดต่อกัน ทุกร้าน</t>
  </si>
  <si>
    <t xml:space="preserve">แผงลอยจำหน่ายอาหาร 4 แห่ง ผ่านการตรวจลดเค็ม 3 ครั้งติดต่อกัน ทุกแห่ง  ร้านก๋วยเตี๋ยว 18 ร้าน ผ่านการตรวจลดเค็ม 3 ครั้งติดต่อกัน ทุกร้าน </t>
  </si>
  <si>
    <t>ร้านเครื่องดื่มที่เข้าร่วมโครงการ จำนวน 30 ร้าน</t>
  </si>
  <si>
    <t>โครงการส่งเสริม</t>
  </si>
  <si>
    <t>พฤติกรรมสุขภาพ</t>
  </si>
  <si>
    <t xml:space="preserve"> โครงการพัฒนาและส่งเสริมพฤติกรรมสุขภาพ</t>
  </si>
  <si>
    <t>วัยทำงาน</t>
  </si>
  <si>
    <t>ปี 2564</t>
  </si>
  <si>
    <t>ปรับพฤติกรรม เพื่อ ลดหวาน ลดเค็ม ออกกำลังกายลดเค็ม</t>
  </si>
  <si>
    <t>ลดเค็ม</t>
  </si>
  <si>
    <t>1.ครัวเรือน</t>
  </si>
  <si>
    <t xml:space="preserve"> กำหนดผู้รับผิดชอบเรื่องลดเค็มของแต่ละอำเภอ</t>
  </si>
  <si>
    <t>รพ.  พัชรินทร์</t>
  </si>
  <si>
    <t>สสอ.บรรเจิดพร</t>
  </si>
  <si>
    <t xml:space="preserve">    - อสม.ดำเนินการ ตรวจความเค็มทุกครัวเรือน salt meter ในเขต</t>
  </si>
  <si>
    <t>ให้ข้อมูล/คำแนะนำและ</t>
  </si>
  <si>
    <t xml:space="preserve">      รับผิดชอบ</t>
  </si>
  <si>
    <t>หลังคาเรือน</t>
  </si>
  <si>
    <t>การปรับเปลี่ยนพฤติกรรม</t>
  </si>
  <si>
    <t xml:space="preserve">   -   อาหารที่ครัวเรือนประกอบอาหารเอง อย่างน้อย 1 เมนู/เดือน</t>
  </si>
  <si>
    <t xml:space="preserve">    - มอค.ติดตามให้คำปรึกษาแนะนำ อสม.ดำเนินอย่างมีประสิทธิภาพ</t>
  </si>
  <si>
    <t>เพื่อลดบริโภคเค็มแก่สมาชิก</t>
  </si>
  <si>
    <t xml:space="preserve">   -  มอค.ประเมินการใช้เครื่องมือ salt meter ของอสม.</t>
  </si>
  <si>
    <t>ในครัวเรือนได้</t>
  </si>
  <si>
    <t xml:space="preserve">  1.5 อสม. สุ่มวัดความเค็มของอาหารทุกครัวเรือน และให้คำแนะนำการ</t>
  </si>
  <si>
    <t>1.ครัวเรือนได้รับการสำรวจ</t>
  </si>
  <si>
    <t>พย.63–มค.64</t>
  </si>
  <si>
    <t>การลดปริมาณโซเดียมในอาหาร</t>
  </si>
  <si>
    <t>อสม.1767  คน</t>
  </si>
  <si>
    <t xml:space="preserve">แนะนำและติดตามผล </t>
  </si>
  <si>
    <t xml:space="preserve">    - ตรวจวัดความเค็มในอาหาร เดือนละ 1 ครั้ง ติดต่อกัน 3 ครั้ง </t>
  </si>
  <si>
    <t xml:space="preserve">    - รพสต. ลงข้อมูลรายงานผลการสำรวจผ่านโปรแกรมทุกวันที่ </t>
  </si>
  <si>
    <t xml:space="preserve"> ครัวเรือนผ่านเกณฑ์ลดเค็ม</t>
  </si>
  <si>
    <t>25ของทุกเดือน</t>
  </si>
  <si>
    <t xml:space="preserve">    25 ของทุกเดือน </t>
  </si>
  <si>
    <t xml:space="preserve"> ร้อยละ 80  </t>
  </si>
  <si>
    <t xml:space="preserve">    - ครัวเรือนที่ตรวจวัดพบไม่เค็มต่อเนื่องติดต่อกัน 3 ครั้ง ถือว่า</t>
  </si>
  <si>
    <t>พย..63,สค.64</t>
  </si>
  <si>
    <t xml:space="preserve">      ผ่านเป็นครัวเรือนลดเค็ม สุ่มตรวจอีก2 ครั้ง </t>
  </si>
  <si>
    <t xml:space="preserve">    - ครัวเรือนที่ตรวจแล้วพบว่าเค็มให้ตรวจซ้ำไปทุกเดือน </t>
  </si>
  <si>
    <t>พย.63-สค.64</t>
  </si>
  <si>
    <t xml:space="preserve">      หากผลการตรวจวัดพบไม่เค็มต่อเนื่องกัน 3 ครั้งถือว่าผ่าน</t>
  </si>
  <si>
    <t xml:space="preserve">      เป็นครัวเรือนลดเค็ม </t>
  </si>
  <si>
    <t xml:space="preserve">    - กรณีไม่ผ่าน 2 ครั้งติดต่อกัน ให้ อสม. ส่งต่อ มอค.</t>
  </si>
  <si>
    <t xml:space="preserve">      และครัวเรือนที่ไม่พบความเค็ม</t>
  </si>
  <si>
    <t xml:space="preserve">      ความเค็ม ในครั้งที่ 2 เป็นต้นไป</t>
  </si>
  <si>
    <t xml:space="preserve">   -   ผู้รับผิดชอบลดเค็มของอำเภอตรวจสอบวิเคราะห์ข้อมูล </t>
  </si>
  <si>
    <t xml:space="preserve">      เพื่อกำกับติดตามงาน ผ่านการประชุม คปสอ.</t>
  </si>
  <si>
    <t>2.ร้านก๋วยเตี๋ยว/ร้านอาหาร</t>
  </si>
  <si>
    <t xml:space="preserve">  2.1 สำรวจและจัดทำทะเบียน.ร้านก๋วยเตี๋ยว/ร้านอาหาร </t>
  </si>
  <si>
    <t>1.ร้านก๋วยเตี๋ยวได้รับการ</t>
  </si>
  <si>
    <t>ร้านก๋วยเตี๋ยว (ตรวจน้ำซุป) หมายเหตุเฉพาะร้านที่ขายก๋วยเตี๋ยวเพียง</t>
  </si>
  <si>
    <t>ตรวจร้อยละ 100%</t>
  </si>
  <si>
    <t>อย่างเดียวหรือร้านอาหารตามสั่งที่มีก๋วยเตี๋ยว</t>
  </si>
  <si>
    <t>2.ร้านก๋วยเตี๋ยวผ่านเกณฑ์ลดเค็ม</t>
  </si>
  <si>
    <t xml:space="preserve">ร้อยละ 80 </t>
  </si>
  <si>
    <t>2.2 มอค.ตรวจวัดวามเค็มและให้ความรู้ในการปรับลดความเค็มให้อยู่</t>
  </si>
  <si>
    <t>ในระดับปกติ</t>
  </si>
  <si>
    <t xml:space="preserve">ร้านอาหาร (ร้านแบบตักหรือใส่ถุง ตรวจ 3 ประเภทอาหาร คือ ต้ม แกง ยำ) </t>
  </si>
  <si>
    <t>หมายเหตุ กรณีขายทั้งอาหารและก๋วยเตี๋ยวให้นับเป็นร้านอาหาร</t>
  </si>
  <si>
    <t>2.3 .แจ้งแนวทางการดำเนินงานให้แก่องค์กรปกครองท้องถิ่น</t>
  </si>
  <si>
    <t>อปท. 10 แห่ง</t>
  </si>
  <si>
    <t xml:space="preserve">ลดเค็ม ร้อยละ 80% </t>
  </si>
  <si>
    <t xml:space="preserve">        ในการประชุมท้องถิ่นอำเภอแม่ทะ</t>
  </si>
  <si>
    <t xml:space="preserve">2. ร้านอาหารที่ร่วมโครงการ   </t>
  </si>
  <si>
    <t>2.4  มอค.ประชาสัมพันธ์ร้านอาหาร แผงลอยจำหน่ายอาหาร</t>
  </si>
  <si>
    <t>ได้รับมอบป้าย/เมนู(ผ่านเกณฑ์)</t>
  </si>
  <si>
    <t xml:space="preserve">       ร้านก๋วยเตี๋ยว เข้าร่วมโครงการ</t>
  </si>
  <si>
    <t>และตลาดสดได้รับ ป้ายตลาด</t>
  </si>
  <si>
    <t>2.5  มอค.ให้ความรู้แก่เจ้าของร้าน/ผู้ประกอบการ(รายกลุ่ม/รายบุคคล)</t>
  </si>
  <si>
    <t>จำหน่ายอาหารปลอดภัย</t>
  </si>
  <si>
    <t>2.6  มอค.ตรวจวัดความเค็มในเมนูอาหารด้วยชุดทดสอบ Salt meter</t>
  </si>
  <si>
    <t xml:space="preserve">Healthy Market </t>
  </si>
  <si>
    <t>พย.,ธค.64</t>
  </si>
  <si>
    <t xml:space="preserve">      โดยผลการตรวจ</t>
  </si>
  <si>
    <t xml:space="preserve">ไม่น้อยกว่าร้อยละ 80 </t>
  </si>
  <si>
    <t xml:space="preserve">      - ตรวจวัดพบไม่เค็ม ต่อเนื่องติดต่อกัน 3 ครั้ง</t>
  </si>
  <si>
    <t>พย.63-มค.64</t>
  </si>
  <si>
    <t xml:space="preserve">       ถือว่าผ่านเป็นร้านอาหารแผงลอย ร้านก๋วยเตี๋ยว ที่มีเมนูลดเค็ม</t>
  </si>
  <si>
    <t xml:space="preserve">    - ตรวจแล้วพบว่าเค็ม ให้ตรวจซ้ำไปทุกเดือน หากผลการตรวจ</t>
  </si>
  <si>
    <t xml:space="preserve">       วัดพบไม่เค็มต่อเนื่องกัน 3 ครั้ง (เดือนละ 1 ครั้ง)ถือว่าผ่าน</t>
  </si>
  <si>
    <t xml:space="preserve">       เป็นร้านอาหาร แผงลอย ร้านก๋วยเตี๋ยว ที่มีเมนูลดเค็ม </t>
  </si>
  <si>
    <t xml:space="preserve">  2.7 มอค.สื่อสารความเสี่ยงผลเสียต่อสุขภาพจากการบริโภคอาหาร</t>
  </si>
  <si>
    <t>พย.63-กย.64</t>
  </si>
  <si>
    <t xml:space="preserve">    รสเค็มแก่เจ้าของร้าน/ผู้ประกอบการที่ปรุงอาหารเค็มและหวาน</t>
  </si>
  <si>
    <t xml:space="preserve">    เกินมาตรฐาน</t>
  </si>
  <si>
    <t xml:space="preserve">  2.8.มอค.ประชาสัมพันธ์ร้านจำหน่ายอาหาร แผงลอย ร้านก๋วยเตี๋ยว </t>
  </si>
  <si>
    <t xml:space="preserve">       ในตลาดเป้าหมาย และดำเนินการตาม   ข้อ 2.1 –2.6</t>
  </si>
  <si>
    <t xml:space="preserve">  2.8.การมอบประกาศเกียรติคุณ</t>
  </si>
  <si>
    <t xml:space="preserve">    - มอบป้ายร้านอาหาร แผงลอยจำหน่ายอาหาร  ร้านก๋วยเตี๋ยว </t>
  </si>
  <si>
    <t xml:space="preserve">       CFGT ลดเค็ม(ติดสติ๊กเกอร์สัญลักษณ์ลดเค็มในป้ายCFGT)</t>
  </si>
  <si>
    <t xml:space="preserve">   2.9 ประเมินรับรองเมนูลดเค็ม/มอบป้าย Clean Food  Good </t>
  </si>
  <si>
    <t>ร้อยละ 100 ของร้านที่</t>
  </si>
  <si>
    <t>ทีมประเมิน</t>
  </si>
  <si>
    <t xml:space="preserve">   Taste Plus ซ้ำปีละครั้ง (กำหนดป้ายหมดอายุการรับรอง 1 ปี)</t>
  </si>
  <si>
    <t>ผ่านเกณฑ์</t>
  </si>
  <si>
    <t xml:space="preserve">   2.10 สุ่มประเมินสถานประกอบการอาหาร ร้านอาหาร แผงลอย</t>
  </si>
  <si>
    <t xml:space="preserve"> ร้อยละ 30 ของตำบล</t>
  </si>
  <si>
    <t>ธค.63,มีค.64,</t>
  </si>
  <si>
    <t>จำหน่ายอาหาร  ร้านก๋วยเตี๋ยว</t>
  </si>
  <si>
    <t>มิย.64,กย.64</t>
  </si>
  <si>
    <t xml:space="preserve">    2.12 การรายงานผลการดำเนินงาน</t>
  </si>
  <si>
    <t>วันที่ 5 ของเดือน</t>
  </si>
  <si>
    <t xml:space="preserve"> -สสอ./รพช.</t>
  </si>
  <si>
    <t xml:space="preserve">    2.13 สรุปและประเมินผลการดำเนินงาน</t>
  </si>
  <si>
    <t>มี.ค 64, กย.64</t>
  </si>
  <si>
    <t>2.ตลาดสด</t>
  </si>
  <si>
    <t>2.1 ตลาดสดดำเนินการพัฒนาเป็นตลาดเพื่อสุขภาพ Healthy Market</t>
  </si>
  <si>
    <t>ตลาดสด 1 แห่ง</t>
  </si>
  <si>
    <t xml:space="preserve">ตลาดสดประเภทที่ 1 </t>
  </si>
  <si>
    <t xml:space="preserve">อย่างน้อย อำเภอละ 1 แห่ง </t>
  </si>
  <si>
    <t xml:space="preserve"> 2.5  มอค.ตรวจวัดความเค็มในเมนูอาหารด้วยชุดทดสอบ Salt meter</t>
  </si>
  <si>
    <t xml:space="preserve">    - ตรวจวัดพบไม่เค็ม ต่อเนื่องติดต่อกัน 3 ครั้ง</t>
  </si>
  <si>
    <t xml:space="preserve">       ถือว่าผ่านเป็นตล่าดสด ที่มีเมนูลดเค็ม</t>
  </si>
  <si>
    <t xml:space="preserve">   - ตรวจแล้วพบว่าเค็ม ให้ตรวจซ้ำไปทุกเดือน หากผลการตรวจ</t>
  </si>
  <si>
    <t xml:space="preserve">       เป็นตลาด ที่มีเมนูลดเค็ม </t>
  </si>
  <si>
    <t xml:space="preserve">  2.7.มอค.ประชาสัมพันธ์ในตลาดเป้าหมาย และดำเนินการตาม  </t>
  </si>
  <si>
    <t xml:space="preserve">      ข้อ 2.1 –2.6</t>
  </si>
  <si>
    <t xml:space="preserve">  2.8.มอค.ร่วมกับภาคีเครือข่าย รณรงค์ตลาดให้ผู้ประกอบการ </t>
  </si>
  <si>
    <t>มค.-สค.64</t>
  </si>
  <si>
    <t xml:space="preserve">    จำหน่ายอาหาร ลดเค็ม ลดหวาน ไม่ใช้โฟมบรรจุอาหารและ</t>
  </si>
  <si>
    <t xml:space="preserve">    มีจุดจำหน่ายผักปลอดสารพิษ</t>
  </si>
  <si>
    <t xml:space="preserve">  2.9.อำเภอประเมินรับรองเมนูลดเค็ม/มอบป้ายClean Food  Good </t>
  </si>
  <si>
    <t xml:space="preserve">   ส่งผลประเมินให้จังหวัด</t>
  </si>
  <si>
    <t>2.10คณะทำงานอาหารปลอดภัยจังหวัดประเมินรับรองตลาดตามเกณฑ์</t>
  </si>
  <si>
    <t xml:space="preserve">ตลาดจำหน่ายอาหารปลอดภัย  Healthy Market และมอบป้าย </t>
  </si>
  <si>
    <t>3.โรงเรียน</t>
  </si>
  <si>
    <t>1.โรงเรียนประถม และ  ร.ร. ปริยัติธรรม</t>
  </si>
  <si>
    <t xml:space="preserve">  ผู้รับผิดชอบงานระดับอำเภอ วางแผนร่วมกับ ทีม PCU โดยให้บูรณาการ</t>
  </si>
  <si>
    <t xml:space="preserve">กับงานวัยเรียน </t>
  </si>
  <si>
    <t xml:space="preserve"> 1.1 มอค.ประสานงาน ในเขต ร.ร ที่รับผิดชอบ แจ้งแนวทางการดำเนิน</t>
  </si>
  <si>
    <t xml:space="preserve">งานในโรงเรียน และรอบรั้วโรงเรียน </t>
  </si>
  <si>
    <t xml:space="preserve"> 1.2 มอค. สุ่มตรวจวัดความเค็มในเมนูอาหาร และให้ความรู้กับครู </t>
  </si>
  <si>
    <t xml:space="preserve"> - ร้อยละ 80 ร.ร Thai school lunch</t>
  </si>
  <si>
    <t>และให้ปรับปรุง ทุก 4 ครั้ง/ปี</t>
  </si>
  <si>
    <t xml:space="preserve"> ตรวจเค็มผ่านเกณฑ์ติดต่อกัน 3 ครั้ง</t>
  </si>
  <si>
    <t xml:space="preserve"> 1.3 มอค. ตรวจสอบและให้คำแนะนำในการจัดเมนูอาหารที่เหมาะสม</t>
  </si>
  <si>
    <t xml:space="preserve"> - ร้อยละ 100  ร.ร. ปริยัติธรรม </t>
  </si>
  <si>
    <t xml:space="preserve"> 1.4 มอค. ร่วมกับ ครูจัดกิจกรรม เชิงปฏิบัติ เพื่อให้เด็กมีความรู้เรื่องการ</t>
  </si>
  <si>
    <t xml:space="preserve">บริโภคที่อาหาร
อย่างเหมาะสม </t>
  </si>
  <si>
    <t xml:space="preserve"> - อ่านฉลากโภชนาการเป็น บริโภคหวาน (น้ำตาลไม่เกิน 6 ช้อนชา เค็ม</t>
  </si>
  <si>
    <t xml:space="preserve"> (วันละไม่เกิน 2000มก.)อย่างเหมาะสม</t>
  </si>
  <si>
    <t xml:space="preserve"> - ส่งเสริมการกินผักผลไม้ (ปลอดสารฯ)แทนขนม เลือกขนมที่มีประโยชน์ </t>
  </si>
  <si>
    <t>กรณีน้ำหวาน/ไอศกรีม ปริมาณน้ำตาลไม่เกิน 5%</t>
  </si>
  <si>
    <t xml:space="preserve"> - ขอความร่วมมือให้นักเรียนงดการนำน้ำหวาน ลูกอม ขนมกรุบกรอบ </t>
  </si>
  <si>
    <t>มากินในโรงเรียน</t>
  </si>
  <si>
    <t xml:space="preserve"> - รณรงค์อาหารปลอดภัยรอบรั้วโรงเรียน ได้แก่ งดการจำหน่ายเครื่องดื่ม</t>
  </si>
  <si>
    <t>มีปริมาณน้ำตาลสูง อาหารที่ใช้น้ำมันทอดซ้ำ และอาหารที่มีความเค็ม</t>
  </si>
  <si>
    <t xml:space="preserve">1.5 โรงเรียนใช้วัตถุดิบในการปรุงอาหารที่สะอาดและปลอดภัย เช่น </t>
  </si>
  <si>
    <t>ผักปลอดสารพิษ ผักพื้นบ้าน กรณีที่จำเป็นต้องใช้ผักตามท้องตลาดให้มี</t>
  </si>
  <si>
    <t xml:space="preserve">การล้างที่ถูกต้องตามหลักโดยใช้น้ำส้มสายชู ผงฟู </t>
  </si>
  <si>
    <t xml:space="preserve">1.6 มอค. ตรวจสุขาภิบาลอาหารและสิ่งแวดล้อมในโรงเรียน </t>
  </si>
  <si>
    <t xml:space="preserve">ร.ร. ประถม และ  </t>
  </si>
  <si>
    <t xml:space="preserve">ร้อยละ 100 ร.ร. ประถม และ  </t>
  </si>
  <si>
    <t>ร.ร. ปริยัติธรรม</t>
  </si>
  <si>
    <t>ร.ร. ปริยัติธรรม ได้รับการตรวจอาหาร</t>
  </si>
  <si>
    <t>ปลอดภัยเทอมละ 1 ครั้ง</t>
  </si>
  <si>
    <t>2. ร.ร มัธยม</t>
  </si>
  <si>
    <t xml:space="preserve">2.1 มอค.ประสานงาน แจ้งแนวทางการดำเนินงานในโรงเรียน </t>
  </si>
  <si>
    <t>และรอบรั้วโรงเรียน</t>
  </si>
  <si>
    <t xml:space="preserve">2.2 มอค. สุ่มตรวจวัดความเค็มในเมนูอาหาร และให้ความรู้กับครู </t>
  </si>
  <si>
    <t xml:space="preserve">ร.ร มัธยม  ทุกร้าน </t>
  </si>
  <si>
    <t xml:space="preserve"> ร้อยละ 80 ร.ร มัธยมผ่านเกณฑ์การตรวจ</t>
  </si>
  <si>
    <t>ความเค็มในอาหาร</t>
  </si>
  <si>
    <t>2.3 จัดสิ่งแวดล้อมให้เอื้อต่อการสร้างเสริมพฤติกรรม เช่น มุมให้ความรู้</t>
  </si>
  <si>
    <t>ลดเค็มบริเวณโรงอาหาร ,และวางสื่อมดน้อยหน่อยช่วยลดหวานบริเวณโต๊ะ</t>
  </si>
  <si>
    <t xml:space="preserve">เครื่องปรุง </t>
  </si>
  <si>
    <t xml:space="preserve"> - เพิ่มเมนูทางเลือกร้านอาหารและเครื่องดื่มในโรงเรียน โดยเพิ่มเมนูไม่ใส่</t>
  </si>
  <si>
    <t>ผงชูรส และเพิ่มเมนูเครื่องดื่มหวานน้อย</t>
  </si>
  <si>
    <t xml:space="preserve"> - อ่านฉลากโภชนาการเป็น บริโภคหวาน (น้ำตาลไม่เกิน 6 ช้อนชา</t>
  </si>
  <si>
    <t xml:space="preserve"> และเค็ม (วันละไม่เกิน 2000มก.)อย่างเหมาะสม และสามารถเลือกบริโภค</t>
  </si>
  <si>
    <t>อาหารที่เหมาะสมได้</t>
  </si>
  <si>
    <t xml:space="preserve">2.4 โรงเรียนใช้วัตถุดิบในการปรุงอาหารที่สะอาดและปลอดภัย เช่น </t>
  </si>
  <si>
    <t>ผักปลอดสารพิษ ผักพื้นบ้าน กรณีที่จำเป็นต้องใช้ผักตามท้องตลาดให้มีการ</t>
  </si>
  <si>
    <t xml:space="preserve">ล้างที่ถูกต้องตามหลักโดยใช้น้ำส้มสายชู ผงฟู </t>
  </si>
  <si>
    <t xml:space="preserve">2.5 มอค. ตรวจสุขาภิบาลอาหารและสิ่งแวดล้อมในโรงเรียน </t>
  </si>
  <si>
    <t>2.6 คณะทำงานอาหารปลอดภัยระดับอำเภอตรวจสุขาภิบาลอาหาร</t>
  </si>
  <si>
    <t xml:space="preserve"> ร.ร. มัธยมทุกแห่ง</t>
  </si>
  <si>
    <t xml:space="preserve">ร้อยละ 100 โรงเรียนมัธยม </t>
  </si>
  <si>
    <t>2.7 มอค.บันทึกและส่งข้อมูล การตรวจวัดความเค็มในอาหาร</t>
  </si>
  <si>
    <t>ได้รับการตรวจอาหารปลอดภัยเทอมละ 1 ครั้ง</t>
  </si>
  <si>
    <t>ตามระยะเวลาที่ตรวจ</t>
  </si>
  <si>
    <t xml:space="preserve">1 ส่งเสริมให้มีการจัดสิ่งแวดล้อมให้เอื้อต่อการลดหวาน </t>
  </si>
  <si>
    <t>สำรวจร้านกลุ่มเป้าหมาย</t>
  </si>
  <si>
    <t xml:space="preserve">  - ร้านที่มีเครื่องดื่มชงจำหน่าย  (ร้านอาหาร+เครื่องดื่ม)สำรวจร้า</t>
  </si>
  <si>
    <t>44 แห่ง</t>
  </si>
  <si>
    <t xml:space="preserve">  - ร้านแบบ Stand-Alone (เป็นร้านเครื่องดื่มโดยเฉพาะ)</t>
  </si>
  <si>
    <t>30 แห่ง</t>
  </si>
  <si>
    <t xml:space="preserve">  - ร้านแบบเคลื่อนที่ (รถเข็น/แผงลอย) ขายเฉพาะแบบนำกลับบ้าน </t>
  </si>
  <si>
    <t>9  แห่ง</t>
  </si>
  <si>
    <t xml:space="preserve">    ไม่มีนั่งดื่มที่ร้าน</t>
  </si>
  <si>
    <t xml:space="preserve"> - ร้านที่มีเครื่องดื่มชงจำหน่ายแต่ไม่อยู่ใน3ข้อแรก</t>
  </si>
  <si>
    <t xml:space="preserve"> 2. อสม. สื่อสารความรู้ความเข้าใจให้กับผู้ประกอบการร้านเครื่องดื่ม </t>
  </si>
  <si>
    <t>อสม.1767 คน</t>
  </si>
  <si>
    <t>เพื่อให้ติดสัญลักษณ์เตือนให้ผู้บริโภคสั่งเครื่องดื่มที่มีปริมาณน้ำตาลน้อย</t>
  </si>
  <si>
    <t xml:space="preserve"> (ร้านเครื่องดื่มอ่อนหวาน)</t>
  </si>
  <si>
    <t xml:space="preserve">1.1.เชิญชวนร้านเครื่องดื่มเข้าร่วมโครงการ/ร้านที่ขึ้นทะเบียนกับท้องถิ่น </t>
  </si>
  <si>
    <t>ร้านเครื่องดื่ม 83 แห่ง</t>
  </si>
  <si>
    <t>1.มีร้านค้าเข้าร่วมโครงการ</t>
  </si>
  <si>
    <t xml:space="preserve">    กำหนดระดับการผ่านเกณฑ์ 2 ระดับ ได้แก่ </t>
  </si>
  <si>
    <t xml:space="preserve">      1) ป้ายประกาศหวานน้อยเลือกได้ </t>
  </si>
  <si>
    <t xml:space="preserve">ร้อยละ 100 </t>
  </si>
  <si>
    <t xml:space="preserve">    2) เมนู/ป้ายบอกระดับความหวานให้เลือก รับรองเมนูโดยนักโภชนากร</t>
  </si>
  <si>
    <t>ร้อยละ 30</t>
  </si>
  <si>
    <t xml:space="preserve">  1.2 ให้ข้อมูล คำแนะนำ ขอความร่วมมือในการดำเนินงาน </t>
  </si>
  <si>
    <t xml:space="preserve">2.ร้านเครื่องดื่มที่ร่วมโครงการ </t>
  </si>
  <si>
    <t xml:space="preserve">      (เป้าหมาย : เชิญชวน มีสัญลักษณ์ร้านหวานน้อยสั่งได้  มีป้าย</t>
  </si>
  <si>
    <t>ให้ความร่วมมือ</t>
  </si>
  <si>
    <t xml:space="preserve">    เพื่อประกาศ/แจ้งเมนูหวานน้อย ไม่หวานสำหรับบริการลูกค้า)</t>
  </si>
  <si>
    <t>ไม่น้อยกว่าร้อยละ 50</t>
  </si>
  <si>
    <t xml:space="preserve">  1.3 ติดตามผลทุก 3 เดือน</t>
  </si>
  <si>
    <t>ธค.มีค.มิย.กย.64</t>
  </si>
  <si>
    <t>2. หน่วยงานสาธารณสุข/หน่วยงานราชการ</t>
  </si>
  <si>
    <t xml:space="preserve">  2.1  หน่วยงานสาธารณสุขทุกแห่งมีการจัด coffee break   โดย
</t>
  </si>
  <si>
    <t>รพสต.13 แห่ง</t>
  </si>
  <si>
    <t>หน่วยงานสาธารณสุขทุกแห่ง</t>
  </si>
  <si>
    <t>ตค.- กย.64</t>
  </si>
  <si>
    <t xml:space="preserve">    *ไม่ใช้เครื่องดื่ม 3 in 1 /ชงสำเร็จ /น้ำผลไม้หวานน้อย</t>
  </si>
  <si>
    <t>รพช. 1 แห่ง</t>
  </si>
  <si>
    <t xml:space="preserve">มีการจัด coffee break  </t>
  </si>
  <si>
    <t xml:space="preserve">    *ใช้น้ำตาล 4 gm</t>
  </si>
  <si>
    <t>ตามมาตรการที่กำหนดทุกมื้อ</t>
  </si>
  <si>
    <t xml:space="preserve">    *ไม่ใช้/ไม่มีครีมเทียม</t>
  </si>
  <si>
    <t xml:space="preserve">  ตามมาตรการที่กำหนดทุกมื้อ</t>
  </si>
  <si>
    <r>
      <t xml:space="preserve">  2.2 ขอความร่วมมือ</t>
    </r>
    <r>
      <rPr>
        <b/>
        <sz val="16"/>
        <color theme="1"/>
        <rFont val="TH SarabunPSK"/>
        <family val="2"/>
      </rPr>
      <t>หน่วยราชการอื่น</t>
    </r>
    <r>
      <rPr>
        <sz val="16"/>
        <color theme="1"/>
        <rFont val="TH SarabunPSK"/>
        <family val="2"/>
      </rPr>
      <t xml:space="preserve">เข้าร่วมโครงการcoffee break </t>
    </r>
  </si>
  <si>
    <t>รร.ประถม 27  แห่ง</t>
  </si>
  <si>
    <t>หน่วยงานราชการอื่นๆ ร่วม</t>
  </si>
  <si>
    <t>รร.มัธยม 3 แห่ง</t>
  </si>
  <si>
    <t>ดำเนินงานตามมาตรการ</t>
  </si>
  <si>
    <t>อปท.10 แห่ง</t>
  </si>
  <si>
    <t>อย่างน้อย 40 แห่ง</t>
  </si>
  <si>
    <t>คกก.พชอ.อำเภอแม่ทะ</t>
  </si>
  <si>
    <t xml:space="preserve">    2.4  กิจกรรมหวานน้อยสั่งได้ (ร้านเครื่องดื่ม) มีขั้นตอน</t>
  </si>
  <si>
    <t xml:space="preserve"> - การให้ความรู้กับมอค./ร้านค้า ในเรื่องของปริมาณน้ำตาลที่เหมาะสม</t>
  </si>
  <si>
    <t xml:space="preserve">   ในเครื่องดื่มแต่ละประเภท</t>
  </si>
  <si>
    <t xml:space="preserve"> - การสื่อสารในประเด็นการลดหวานในเครื่องดื่มให้กับประชาชน</t>
  </si>
  <si>
    <t xml:space="preserve">   ทางเสียงตามสาย โดยกำนัน/ ผญบ.</t>
  </si>
  <si>
    <t xml:space="preserve">   2.5 การรณรงค์ในหน่วยงาน </t>
  </si>
  <si>
    <t xml:space="preserve"> - มีการสื่อสารให้ความรู้แก่บุคลากรในหน่วยงานเพื่อเตือน/ทำให้ทราบ</t>
  </si>
  <si>
    <t xml:space="preserve">   วัตถุประสงค์์ในการจัดcoffee break</t>
  </si>
  <si>
    <t xml:space="preserve"> - น้ำผลไม้ใช้ได้ แต่ควรเป็นหวานน้อย และไม่ใช้น้ำผลไม้สังเคราะห์</t>
  </si>
  <si>
    <t xml:space="preserve">  2.6 ติดตามผลทุก 3 เดือน</t>
  </si>
  <si>
    <t>ออกกำลังกาย</t>
  </si>
  <si>
    <t>โครงการ ส่งเสริมการออกกำลังกายในกลุ่มที่มี BMI เกินมาตรฐาน</t>
  </si>
  <si>
    <t xml:space="preserve">  ส่งเสริมการออกกำลังกายในกลุ่มที่มี BMI เกินมาตรฐาน             </t>
  </si>
  <si>
    <t>ประชาชน BMI เกิน</t>
  </si>
  <si>
    <t xml:space="preserve">ร้อยละ 25 ประชาชนที่มีค่า BMI </t>
  </si>
  <si>
    <t>ตค.63 - กย 64</t>
  </si>
  <si>
    <t xml:space="preserve">(ในช่วง 23-24.99 กก./ตรม.) </t>
  </si>
  <si>
    <t>มาตรฐานทุกราย</t>
  </si>
  <si>
    <t>เกินมาตรฐาน(ในช่วง 23-24.99 กก./ตรม.)</t>
  </si>
  <si>
    <t xml:space="preserve">1. กำหนดผู้รับผิดชอบงานส่งเสริมการออกกำลังกายในประชาชน </t>
  </si>
  <si>
    <t>PCU/รพ.สต./รพ.</t>
  </si>
  <si>
    <t xml:space="preserve">สามารถลดค่าBMI ลงมาอยู่ในเกณฑ์ปกติ  </t>
  </si>
  <si>
    <t>ใน PCU และ รพ.สต.</t>
  </si>
  <si>
    <t>(ต่อ 1 PCU)</t>
  </si>
  <si>
    <t xml:space="preserve">2.รพสต.คัดกรองประชาชนที่มี BMIเกินมาตรฐาน(ในช่วง 23-24.99กก./ตรม.) </t>
  </si>
  <si>
    <t xml:space="preserve"> - ทะเบียนรายชื่อ ราย รพ.สต./PCU</t>
  </si>
  <si>
    <t xml:space="preserve">3 มอค. และ อสม. สื่อสารการออกกำลังกายกับประชาชน </t>
  </si>
  <si>
    <t>ต.ค.63 - ก.ย 64</t>
  </si>
  <si>
    <t xml:space="preserve">ควรออกกำลังกายแบบแอโรบิก เช่น เต้นแอโรบิก วิ่ง เดินเร็ว บาสโลบ </t>
  </si>
  <si>
    <t xml:space="preserve"> เป็นต้น อย่างน้อย 3วัน/สัปดาห์ และอย่างน้อย 30นาที/ครั้ง</t>
  </si>
  <si>
    <t>4 กำหนดผู้รับผิดชอบเปิดลานออกกำลังกายที่รพสต อย่างน้อย3วัน/สัปดาห์</t>
  </si>
  <si>
    <t>ร้อยละ100 รพสต. มีลานออกกำลังกาย 3วัน/สัปดาห์</t>
  </si>
  <si>
    <t>6 อสม. ประเมินความต่อเนื่องของพฤติกรรมออกกำลังกาย วัดBMI ทุกเดือน</t>
  </si>
  <si>
    <t xml:space="preserve"> - ทะเบียนรายชื่อ ผลการวัด BMI ทุกเดือน </t>
  </si>
  <si>
    <t xml:space="preserve">7 จัดหาวัสดุ/อุปกรณ์ วิทยากรในการออกกำลังกาย ของแต่ละ รพสต. </t>
  </si>
  <si>
    <t xml:space="preserve">ตามความเหมาะสม </t>
  </si>
  <si>
    <t>8. PCU ประเมินผล BMI หลังเข้าร่วมปรับเปลี่ยนพฤติกรรมออกกำลังกาย</t>
  </si>
  <si>
    <t>9  PCU สรุปและวิเคราะห์ นำเสนอข้อมูลให้ผู้รับผิดชอบระดับอำเภอ</t>
  </si>
  <si>
    <t>ประเด็น / งาน : กลุ่มวัยทำงาน</t>
  </si>
  <si>
    <t>1.อัตราผู้ป่วยรายใหม่โรคเบาหวานลดลง≥ ร้อยละ5</t>
  </si>
  <si>
    <t>4.กลุ่มสงสัยป่วยโรคความดันโลหิตสูงในเขตรับผิดชอบได้รับการวัดความดันโลหิตที่บ้าน≥ร้อยละ 52</t>
  </si>
  <si>
    <t xml:space="preserve">     5.1 โรคเบาหวานคุมระดับน้ำตาลในเลือดได้≥ร้อยละ40</t>
  </si>
  <si>
    <t xml:space="preserve">        5.1.1 ผู้ป่วยเบาหวานที่ไม่มีโรคร่วม HbA1c‹7 %</t>
  </si>
  <si>
    <t xml:space="preserve">        5.1.2 ผู้ป่วยเบาหวานที่มีโรคร่วม HbA1c % ‹8 %</t>
  </si>
  <si>
    <t xml:space="preserve">     5.2 โรคความดันโลหิตสูงคุมระดับความดันโลหิตในเลือดได้ BP‹140/90 mmHg ≥ร้อยละ 50</t>
  </si>
  <si>
    <t>คกก.พชอ.</t>
  </si>
  <si>
    <t>ปี2564</t>
  </si>
  <si>
    <t>1.ประชุมนำเสนอข้อมูลสถานการณ์วัยทำงาน</t>
  </si>
  <si>
    <t>เกิดการมีส่วนร่วมโดย</t>
  </si>
  <si>
    <t>ตค. ธค. พค.64</t>
  </si>
  <si>
    <t xml:space="preserve"> คืนข้อมูลในเวที  ( พชอ.) คคก.ประเด็นอาหารปลอดภัย </t>
  </si>
  <si>
    <t>ภาคีเครือข่ายในการทำงาน</t>
  </si>
  <si>
    <t xml:space="preserve">     - คืนข้อมูลสถานการณ์ และแนวทางการแก้ไข</t>
  </si>
  <si>
    <t>แนวทางการบริหารจัดการส่งเสริมสุขภาพใน</t>
  </si>
  <si>
    <t>วัยทำงานโดยภาคีเครือข่าย</t>
  </si>
  <si>
    <t xml:space="preserve">     - ชี้แจงการเกณฑ์ประเมินหมู่บ้าน/ตำบลจัดการ</t>
  </si>
  <si>
    <t>มีการดำเนินงานที่เป็นระบบ</t>
  </si>
  <si>
    <t>สุขภาพ เป็นแนวทางในการดำเนินงาน</t>
  </si>
  <si>
    <t>และหมู่บ้านตำบลทราบ</t>
  </si>
  <si>
    <t xml:space="preserve">     - คกก.พชอ. วางแผน ดำเนินการ ติดตาม</t>
  </si>
  <si>
    <t>กลุ่มฮักน้ำจางแม่ทะ</t>
  </si>
  <si>
    <t>ศักยภาพ</t>
  </si>
  <si>
    <t>เป็นระยะ และนำเสนอผลงานการดำเนินงาน</t>
  </si>
  <si>
    <t xml:space="preserve">      - กสต. ใน อปท. มีวาระการประชุมจัดการส่งเสริม</t>
  </si>
  <si>
    <t>สุขภาพในวัยทำงาน และสนับสนุนงบประมาณ</t>
  </si>
  <si>
    <t>2.ลดเสี่ยงลดโรค ในประชาชน</t>
  </si>
  <si>
    <t xml:space="preserve">  2.1.พัฒนาสื่อสารข้อมูลสุขภาพ</t>
  </si>
  <si>
    <t>หัวหน้างานทุกงาน</t>
  </si>
  <si>
    <t xml:space="preserve">    - ทบทวนคณะกรรมการสื่อสารสุขภาพข้อมูล</t>
  </si>
  <si>
    <t>รพช./สสอ./รพสต.</t>
  </si>
  <si>
    <t>มีคณะกรรมการฯดำเนิน</t>
  </si>
  <si>
    <t>ด้านสุขภาพอำเภอ</t>
  </si>
  <si>
    <t>งานด้านสื่อสาร</t>
  </si>
  <si>
    <t xml:space="preserve">    - ประชุมคณะกรรมการ ฯ</t>
  </si>
  <si>
    <t xml:space="preserve">    - จัดกิจกรรมในแต่ละกลุ่มงาน/สถานบริการ</t>
  </si>
  <si>
    <t>ตค-กย.64</t>
  </si>
  <si>
    <t xml:space="preserve">      รายกลุ่ม/รายบุคคล/ในชุมชน</t>
  </si>
  <si>
    <t xml:space="preserve">    - จัดกิจกรรมรณรงค์วันสาธารณสุขต่างๆ </t>
  </si>
  <si>
    <t xml:space="preserve">    - ร่วมจัดกิจกรรมหน่วยงานอื่น(ตำรวจ กศน.ปกครอง)</t>
  </si>
  <si>
    <t>คณะกรรมการ ฯ</t>
  </si>
  <si>
    <t xml:space="preserve">    - นำเสนอผลงานกิจกรรมเป็นระยะ ในเวที พชอ.กสต.</t>
  </si>
  <si>
    <t>มีค. กย.64</t>
  </si>
  <si>
    <t xml:space="preserve">  1.2 ประชาสัมพันธ์ ข้อมูลด้านสุขภาพเกี่ยวกับพฤติกรรม</t>
  </si>
  <si>
    <t>สุขภาพที่พึงประสงค์ ลดเสี่ยงลดโรค</t>
  </si>
  <si>
    <t>ทุกหมู่บ้าน</t>
  </si>
  <si>
    <t xml:space="preserve">   - เสียงตามสาย/หอกระจายข่าว </t>
  </si>
  <si>
    <t>ได้รับข้อมูลข่าวสารตระหนัก</t>
  </si>
  <si>
    <t xml:space="preserve">   - วิทยุชุมชน(ทต.ป่าตันรร.แม่ทะประชา ฯ)</t>
  </si>
  <si>
    <t>ทุกแห่งทุกเดือน</t>
  </si>
  <si>
    <t xml:space="preserve"> ในการพัฒนาดูแลตนเอง</t>
  </si>
  <si>
    <t xml:space="preserve">   - โรงงาน   - สถานที่ราชการ</t>
  </si>
  <si>
    <t>และพฤติกรรมทีถูกต้อง</t>
  </si>
  <si>
    <t xml:space="preserve">   - เวทีประชุมกำนันผญบ./หน.ส่วนราชการ</t>
  </si>
  <si>
    <t xml:space="preserve">   - อำเภอเคลื่อนที่(อำเภอยิ้มแม่ทะ)</t>
  </si>
  <si>
    <t xml:space="preserve">   - ประชุมชมรมอสม.อำเภอแม่ทะ</t>
  </si>
  <si>
    <t xml:space="preserve">   1.3 การจัดรณรงค์ในวันสำคัญ</t>
  </si>
  <si>
    <t xml:space="preserve">   1.4  การจัดนิทรรศการในรพช.รพสต.</t>
  </si>
  <si>
    <t>2.การส่งเสริมป้องกันสุขภาพวัยทำงาน</t>
  </si>
  <si>
    <t xml:space="preserve">  หน่วยงานสาธารณสุข/สถานประกอบการ</t>
  </si>
  <si>
    <t xml:space="preserve"> /หน่วยงานราชการและองค์กรอื่น</t>
  </si>
  <si>
    <t>ทุกวันพุธ</t>
  </si>
  <si>
    <t xml:space="preserve">  1.ออกกำลังกาย</t>
  </si>
  <si>
    <t>อาหารกลางวัน</t>
  </si>
  <si>
    <t>บุคคลากรในองค์กรมีการ</t>
  </si>
  <si>
    <t>ตค.กย64</t>
  </si>
  <si>
    <t xml:space="preserve">  2.การลดอาหารหวานมันเค็ม</t>
  </si>
  <si>
    <t>ทุกครั้งที่จัด break</t>
  </si>
  <si>
    <t>ปรับเปลี่ยนพฤติกรรม</t>
  </si>
  <si>
    <t xml:space="preserve">  3.Healthy break </t>
  </si>
  <si>
    <t>ทุกเดือน ทุกปี</t>
  </si>
  <si>
    <t>ที่ถูกต้อง</t>
  </si>
  <si>
    <t xml:space="preserve">  4.การหาบุคคลต้นแบบ</t>
  </si>
  <si>
    <t>ทุกวันในรพ.</t>
  </si>
  <si>
    <t xml:space="preserve">  5.มีการจำหน่ายผักปลอดสารพิษ</t>
  </si>
  <si>
    <t>ปีละ 1 ครั้ง</t>
  </si>
  <si>
    <t xml:space="preserve">  6.การแข่งขันกีฬาภายใน/ภายนอก</t>
  </si>
  <si>
    <t xml:space="preserve">   เช่นเปตอง วอลเล่ย์บอล ฟุตบอลบริเวณ</t>
  </si>
  <si>
    <t xml:space="preserve">    ลานสนามกีฬาเอนกประสงค์ รพ.</t>
  </si>
  <si>
    <t>จนท.ทุกคน ในองค์กร</t>
  </si>
  <si>
    <t xml:space="preserve">  5.การบันทึกข้อมูลการประเมินคัดกรอง</t>
  </si>
  <si>
    <t>รพช./รพสต</t>
  </si>
  <si>
    <t>มีข้อมูลที่สามารถนำไป</t>
  </si>
  <si>
    <t>มีค.กย64</t>
  </si>
  <si>
    <t xml:space="preserve">  สุขภาพและมีการบันทึกในโปรแกรมการให้</t>
  </si>
  <si>
    <t>วิเคราะะห์ต่อไป</t>
  </si>
  <si>
    <t>บริการการชั่งน้ำหนัก/ส่วนสูง/รอบเอว ( BMI)</t>
  </si>
  <si>
    <t xml:space="preserve">  6.ติดตาม รายงาน วิเคราะห์นำไปใช้</t>
  </si>
  <si>
    <t>3.การส่งเสริมป้องกันกลุ่มปกติ</t>
  </si>
  <si>
    <t xml:space="preserve">  คัดกรองสุขภาพกลุ่มวัยทำงาน </t>
  </si>
  <si>
    <t>1.สำรวจเครื่องวัดความดันโลหิต ของ อสม.ที่ใช้ปฏิบัติงาน</t>
  </si>
  <si>
    <t>95 หมู่บ้าน</t>
  </si>
  <si>
    <t>ทุกหมู่บ้านมีเครื่องวัด</t>
  </si>
  <si>
    <t>ในชุมชน ผ่านการเทียบมาตรฐาน</t>
  </si>
  <si>
    <t>กสต.10 ตำบล</t>
  </si>
  <si>
    <t>ความดันโลหิตที่ทีประสิทธิ</t>
  </si>
  <si>
    <t>2.นำเสนอของบประมาณคกก.กองทุนสุชภาพตำบล</t>
  </si>
  <si>
    <t>ภาพและเพียงพอ</t>
  </si>
  <si>
    <t>ให้เพียงพอ</t>
  </si>
  <si>
    <t>3. จนท.ทบทวนทักษะเทคนิคในการวัดความดันโลหิต</t>
  </si>
  <si>
    <t>ในเขตทุกรพสต.</t>
  </si>
  <si>
    <t>อสม.มีศักยภาพในการ</t>
  </si>
  <si>
    <t>แก่ อสม.ในเขตรับผิดชอบ ภายในไตรมาสแรก</t>
  </si>
  <si>
    <t>วัดความดันโลหิตกลุ่ม</t>
  </si>
  <si>
    <t>และการวัดความดันโลหิต ผู้ป่วย HT ในกลุ่มสงสัยป่วย</t>
  </si>
  <si>
    <t>เป้าหมายมีประสิทธิภาพ</t>
  </si>
  <si>
    <t>ที่บ้านทุกคน</t>
  </si>
  <si>
    <t>ประชาชนกลุ่ม 35-59 ปี</t>
  </si>
  <si>
    <t>4.อสม.จัดทะเบียนรายชื่อกลุ่มเป้าหมาย ดำเนินการใน</t>
  </si>
  <si>
    <t>ประชาชนกลุ่ม 60 ปี ขึ้นไป</t>
  </si>
  <si>
    <t>พย.ธค. 63</t>
  </si>
  <si>
    <t>ศสมช.และในวัด อย่างครอบคลุม</t>
  </si>
  <si>
    <t>DM= 27,413 คน</t>
  </si>
  <si>
    <t>5.คัดกรองสุขภาพประชาชน  อายุ 35 ปีขึ้นไป</t>
  </si>
  <si>
    <t>HT= 22,991  คน</t>
  </si>
  <si>
    <t>เพื่อค้นหากลุ่มเสี่ยง และ</t>
  </si>
  <si>
    <t>ตค.- ธค. 2563</t>
  </si>
  <si>
    <t xml:space="preserve"> ที่ไม่ป่วยด้วยโรคเบาหวานและความดันโลหิตสูง</t>
  </si>
  <si>
    <t>กลุ่มป่วยโรคความดันโลหิต</t>
  </si>
  <si>
    <t>งาน Lab</t>
  </si>
  <si>
    <t xml:space="preserve"> โดย3 กลุ่ม คือ</t>
  </si>
  <si>
    <t>สูงและโรคเบาหวาน ได้รับ</t>
  </si>
  <si>
    <t xml:space="preserve">    1.1 รายใหม่ที่อายุ 35 ปีขึ้นไปไม่ป่วยเป็นDM,HT</t>
  </si>
  <si>
    <t>การส่งต่อ เพื่อรับการรักษา</t>
  </si>
  <si>
    <t xml:space="preserve">    1.2 เริ่มอายุ 35 ปีขึ้นไปในวันที่ 1ตค.62(รายใหม่)</t>
  </si>
  <si>
    <t>ที่ถูกต้อง ทันเวลา</t>
  </si>
  <si>
    <t xml:space="preserve">  ลดผู้ป่วยรายใหม่</t>
  </si>
  <si>
    <t>1.รพ./รพสต. ทำทะเบียนกลุ่มเป้าหมายที่จะคัดกรอง ประชาชนที่อายุ 35 ปี</t>
  </si>
  <si>
    <t>DM=28,123 คน</t>
  </si>
  <si>
    <t>กลุ่มเป้าหมายได้รับการคัดกรอง</t>
  </si>
  <si>
    <t>ตค.-ธค.64</t>
  </si>
  <si>
    <t xml:space="preserve">ขึ้นไปที่ไม่ป่วยเป็นเบาหวานและความดันโลหิตสูง </t>
  </si>
  <si>
    <t>HT=22,805 คน</t>
  </si>
  <si>
    <t>≥ร้อยละ90</t>
  </si>
  <si>
    <t>งาน lab</t>
  </si>
  <si>
    <t xml:space="preserve">2.ขึ้นทะเบียนกลุ่มเสี่ยงรายหมู่บ้าน </t>
  </si>
  <si>
    <t xml:space="preserve">3.ประเมินความเพียงพอเครื่องมือและศักยภาพอสม.ในการเจาะ FBS </t>
  </si>
  <si>
    <t xml:space="preserve">4. ผู้มีความเสี่ยง DM และสงสัยป่วย DM ที่มีระดับน้ำตาลในเลือด </t>
  </si>
  <si>
    <t>ตามเกณฑ์CPG ส่งต่อ รพช.แม่ทะเพื่อการดูแลและวินิจฉัยโรค</t>
  </si>
  <si>
    <t>5.ผู้มีความเสี่ยง HT ที่มีค่าความดันในเลือด ตามเกณฑ์CPG ส่งต่อ รพช.แม่ทะ</t>
  </si>
  <si>
    <t xml:space="preserve">   หรือ พบแพทย์ ณ PCU เพื่อการดูแลและวินิจฉัยโรค</t>
  </si>
  <si>
    <t>6.รพ.แม่ทะคืนข้อมูลให้ PCU</t>
  </si>
  <si>
    <t>7.PCU วิเคราะห์ข้อมูลกลุ่มเสี่ยงและร่วมออกแบบกิจกรรมเพื่อ</t>
  </si>
  <si>
    <t>ส่งต่อ รพช.แม่ทะหรือ พบแพทย์ ณ PCC เพื่อการดูแลและวินิจฉัยโรค</t>
  </si>
  <si>
    <t>8.กำกับติดตามผ่าน HDC ทุกเดือน</t>
  </si>
  <si>
    <t>9. ดำเนินการปรับพฤติกรรมกลุ่มเสี่ยง 3อ 2ส 1ฟ จากเกณฑ์ดังนี้</t>
  </si>
  <si>
    <t>กลุ่มเสี่ยงDM,HT</t>
  </si>
  <si>
    <t>1.ร้อยละ 50 ของกลุ่มเสี่ยง DM,HT</t>
  </si>
  <si>
    <t>มค.-กค.64</t>
  </si>
  <si>
    <t>-กลุ่มเสี่ยง DM ค่า FBS 100-125 mg%</t>
  </si>
  <si>
    <t xml:space="preserve"> สามารถกลับเป็นกลุ่มปกติ</t>
  </si>
  <si>
    <t>-กลุ่มเสี่ยง HT BP 130-139/80-89 mmHg</t>
  </si>
  <si>
    <t>2. ครัวเรือนของกลุ่มเสี่ยง</t>
  </si>
  <si>
    <t>เน้น 2ประเด็นคือ อาหารและออกกาลังกาย + การผ่านเกณฑ์ลดเค็มในครัวเรือน</t>
  </si>
  <si>
    <t>ผ่านเกณฑ์การตรวจเค็ม 100%</t>
  </si>
  <si>
    <t>ของกลุ่มเสี่ยง</t>
  </si>
  <si>
    <t>3. ผป.รายใหม่ DM,HTลดลง</t>
  </si>
  <si>
    <t xml:space="preserve"> 3.1.อัตราผู้ป่วยรายใหม่DM</t>
  </si>
  <si>
    <t xml:space="preserve">     ลดลง≥ ร้อยละ5</t>
  </si>
  <si>
    <t xml:space="preserve"> 3.2.อัตราผู้ป่วยรายใหม่ HTลดลง</t>
  </si>
  <si>
    <t xml:space="preserve">       จากปีที่ผ่านมาร้อยละ 2.5</t>
  </si>
  <si>
    <t xml:space="preserve">การจัดบริการสร้างเสริมสุขภาพช่องปากในกลุ่มโรคไม่ติดต่อเรื้อรัง </t>
  </si>
  <si>
    <t>ผู้ป่วยรายใหม่ ร้อยละ 50</t>
  </si>
  <si>
    <t>ผู้ป่วยเบาหวานรายใหม่</t>
  </si>
  <si>
    <t>1) ตรวจสุขภาพช่องปากผู้ป่วยโรคเบาหวาน(รายใหม่)และให้บริการ</t>
  </si>
  <si>
    <t>เท่ากับ 277 ราย</t>
  </si>
  <si>
    <t>ได้รับการตรวจสุขภาพช่องปาก</t>
  </si>
  <si>
    <t>บริการทันตกรรมรวมทั้งฝึกทักษะให้สามารถดูแลอนามัยช่องปากตนเองได้</t>
  </si>
  <si>
    <t>และดูแลสุขภาพในช่อง</t>
  </si>
  <si>
    <t>2) ประสานกับNCD คลินิกในการรักษาโรคปริทันต์ให้กับผู้ป่วยเบาหวาน</t>
  </si>
  <si>
    <t>ปากได้ด้วยตนเอง ร้อยละ 100</t>
  </si>
  <si>
    <t xml:space="preserve"> สีส้ม และ สีแดง</t>
  </si>
  <si>
    <t>4) ให้บริการทันตกรรม  การตรวจฟันและแนะนำ การรักษาและ</t>
  </si>
  <si>
    <t>การทำ Plaque control'จัดระบบคัดกรองและส่งต่อ</t>
  </si>
  <si>
    <t>ได้รับการบริการทันตกรรม</t>
  </si>
  <si>
    <t>-ตรวจคัดกรองรอยโรคมะเร็งในช่องปาก'โดยบรูณาการกับงาน</t>
  </si>
  <si>
    <t>คัดกรองประชาชนอายุ 35 ปีขึ้นไป</t>
  </si>
  <si>
    <t>จำนวน 30,905 คน</t>
  </si>
  <si>
    <t>ได้รับการคัดกรองมะเร็ง</t>
  </si>
  <si>
    <t>-ประสานกับโรงพยาบาลลำปาง'/ในเรื่องแผนการรักษา การเตรียม</t>
  </si>
  <si>
    <t>ช่องปาก</t>
  </si>
  <si>
    <t>ช่องปากก่อนการรักษาและ'การติดตามอาการหลังการรักษา</t>
  </si>
  <si>
    <t>- โรงพยาบาลลำปางดำเนินการ'รักษา/ส่งต่อรวมทั้งบูรณะสภาพ</t>
  </si>
  <si>
    <t>การดำเนินงานควบคุมโรค เป็นไปอย่างมีประสิทธิภาพ</t>
  </si>
  <si>
    <t>ผ่านการรับรองมาตรฐานงานควบคุมโรค</t>
  </si>
  <si>
    <t xml:space="preserve">   - ตรวจสอบรายงานข้อมูลเทียบกับทะเบียนราษฎร์ คืนข้อมูลให้หน่วยบริการ</t>
  </si>
  <si>
    <t>ผู้รับผิดชอบงาน/</t>
  </si>
  <si>
    <t>สสอ.</t>
  </si>
  <si>
    <t>1. ข้อมูลมีคุณภาพตามโครงสร้าง 43 แฟ้ม</t>
  </si>
  <si>
    <t>พ.ย.63, ม.ค.63</t>
  </si>
  <si>
    <t>ปีละ 2 ครั้ง (ม.ค., ก.ค.)</t>
  </si>
  <si>
    <t xml:space="preserve">จนท.บันทึกข้อมูล </t>
  </si>
  <si>
    <t xml:space="preserve">2. อำเภอ และหน่วยบริการมีข้อมูลสารสนเทศ </t>
  </si>
  <si>
    <t>มี.ค., พ.ค. 63</t>
  </si>
  <si>
    <t xml:space="preserve">   - ติดตาม ตรวจสอบข้อมูลแม่และเด็ก</t>
  </si>
  <si>
    <t>ครบถ้วนถูกต้อง น่าเชื่อถือ เป็นปัจจุบัน</t>
  </si>
  <si>
    <t>ก.ค., ส.ค. 63</t>
  </si>
  <si>
    <t xml:space="preserve">   - ติดตาม ทบทวน ตรวจสอบข้อมูลผู้ป่วยโรคไม่ติดต่อเรื้อรัง NCD</t>
  </si>
  <si>
    <t xml:space="preserve">และนำไปใช้ประโยชน์ได้ </t>
  </si>
  <si>
    <t xml:space="preserve">   - ตรวจด้วยโปรแกรม OPPP2010</t>
  </si>
  <si>
    <t>3. ระบบข้อมูลแม่และเด็ก อำเภอแม่ทะ</t>
  </si>
  <si>
    <t xml:space="preserve">มีความครบถ้วนถูกต้อง และเป็นปัจจุบัน </t>
  </si>
  <si>
    <t xml:space="preserve">4. ระบบข้อมูลผู้ป่วยเบาหวาน </t>
  </si>
  <si>
    <t xml:space="preserve"> ผู้ป่วยความดันโลหิตสูง อำเภอแม่ทะ </t>
  </si>
  <si>
    <t>มีความครบถ้วน ถูกต้อง และเป็นปัจจุบัน</t>
  </si>
  <si>
    <t xml:space="preserve">   4.3  ประชุมเชิงปฏิบัติการติดตามคุณภาพข้อมูล 43 แฟ้ม ในรพ.สต. (จำนวน 6 ครั้ง)</t>
  </si>
  <si>
    <t>5.คลินิกให้คำปรึกษาสุขภาพผู้สูงอายุในรพ.แม่ทะ</t>
  </si>
  <si>
    <t xml:space="preserve"> 5.1 โรค Geriatic syndrome  </t>
  </si>
  <si>
    <t>5.1.1. บูรณาการคลินิกผู้สูงอายุร่วมกับแผนกผู้ป่วยนอก OPD ในการ</t>
  </si>
  <si>
    <t>ระบบรักษาแพทย์ทางเลือก แลพการส่งต่อการรักษาที่เหมาะสม</t>
  </si>
  <si>
    <t xml:space="preserve">   -  ข้อเข่าเสื่อม</t>
  </si>
  <si>
    <t>PPAจังหวัด</t>
  </si>
  <si>
    <t>รหัสโครงการ 100101</t>
  </si>
  <si>
    <t>โครงการพัฒนางานอนามัยแม่และเด็ก อำเภอแม่ทะ จังหวัดลำปาง ปี2564</t>
  </si>
  <si>
    <t>รหัสโครงการ 100102</t>
  </si>
  <si>
    <t>รหัสโครงการ 100103</t>
  </si>
  <si>
    <t>โครงการ สร้างและพัฒนาแกนนำวัยรุ่น อ.แม่ทะ จ.ลำปาง ปี2564</t>
  </si>
  <si>
    <t>โครงการส่งเสริมโภชนาการ และพัฒนาการ  กลุ่มเด็กปฐมวัย อ.แม่ทะ จ.ลำปาง ปี2564</t>
  </si>
  <si>
    <t>รหัสโครงการ. 100104</t>
  </si>
  <si>
    <t xml:space="preserve"> โครงการพัฒนาและส่งเสริมพฤติกรรมสุขภาพ กลุ่มวัยทํางานอ.แม่ทะ จ.ลำปาง ปี 2564</t>
  </si>
  <si>
    <t>รหัสโครงการ 100105</t>
  </si>
  <si>
    <t>โครงการส่งเสริมและพัฒนาระบบการดูแลสุขภาพผู้สูงอายุ  อ.แม่ทะ จ.ลำปาง ปี 2564</t>
  </si>
  <si>
    <t>รหัสโครงการ  .100201</t>
  </si>
  <si>
    <t>โครงการส่งเสริมการใช้ยาอย่างสมเหตุผล (Rational Drug Use : RDU ) อ.แม่ทะ จ.ลำปาง ปี2564</t>
  </si>
  <si>
    <t>รหัสโครงการ 100202</t>
  </si>
  <si>
    <t>รหัสโครงการ 100203</t>
  </si>
  <si>
    <t>โครงการป้องกันและควบคุมโรควัณโรค อ.แม่ทะ จ.ลำปาง ปี 2564</t>
  </si>
  <si>
    <t>รหัสโครงการ 100204</t>
  </si>
  <si>
    <t xml:space="preserve"> โครงการพัฒนาระบบการดูแลต่อเนื่องอย่างมีประสิทธิภาพ ( COC ) อ.แม่ทะ จ.ลำปาง ปี 2564</t>
  </si>
  <si>
    <t>รหัสโครงการ 100205</t>
  </si>
  <si>
    <t>โครงการพัฒนาระบบบริการสุขภาพสาขาโรคเบาหวานและความดันโลหิตสูง อ.แม่ทะ จ.ลำปาง ปี2564</t>
  </si>
  <si>
    <t>รหัสโครงการ 100206</t>
  </si>
  <si>
    <t>โครงการพัฒนาระบบบริการสุขถาพสาขาไต.อ.แม่ทะ จ.ลำปาง ปี2564</t>
  </si>
  <si>
    <t>รหัสโครงการ 100301</t>
  </si>
  <si>
    <t>โครงการพัฒนางานวิจัย/นวัตกรรม ผลิตภัณฑ์สุขภาพ และเทคโนโลยีทางการแพทย์ อ.แม่ทะ จ.ลำปาง ปี2564</t>
  </si>
  <si>
    <t>รหัสโครงการ 100401</t>
  </si>
  <si>
    <t>โครงการ การบริหารจัดการด้านการเงินการคลังของหน่วยบริการ รพ.แม่ทะ CFO : Chief Financial  Officer อ.แม่ทะ จ.ลำปาง ปี 2564</t>
  </si>
  <si>
    <t>โครงการ การป้องกันปราบปรามการทุจริตและประพฤติมิชอบ อ.แม่ทะ จ.ลำปาง ปี 2564</t>
  </si>
  <si>
    <t>รหัสโครงการ.. 100403</t>
  </si>
  <si>
    <t>โครงการพัฒนาคุณภาพโรงพยาบาลแม่ทะสู่การรับรอง HA รพ.แม่ทะ อ.แม่ทะ จ.ลำปาง ปี2564</t>
  </si>
  <si>
    <t>รหัสโครงการ 100404</t>
  </si>
  <si>
    <t>โครงการพัฒนาคุณภาพด้านระบบสารสนเทศทางการแพทย์ อ.แม่ทะ จ.ลำปาง ปี2564</t>
  </si>
  <si>
    <t>รหัสโครงการ 100601</t>
  </si>
  <si>
    <t>รหัสโครงการ 100501</t>
  </si>
  <si>
    <t>โครงการพัฒนาระบบการตอบโต้ภาวะฉุกเฉินและภัยสุขภาพ อ.แม่ทะ จ.ลำปาง ปี2564</t>
  </si>
  <si>
    <t xml:space="preserve"> โครงการ กำกับติดตามนิเทศงานคปสอ.แม่ทะ จ.ลำปาง ปี 2564</t>
  </si>
  <si>
    <t>รหัสโครงการ 100602</t>
  </si>
  <si>
    <t xml:space="preserve"> โครงการ แพทย์อาสาสมเด็จพระศรีนครินทราบรมราชชนนี (พอ.สว.) อำเภอแม่ทะ จังหวัดลำปาง  ปี 2564</t>
  </si>
  <si>
    <t>รหัสโครงการ …100603.</t>
  </si>
  <si>
    <t>โครงการ..งานคลังและบริการ(งานเภสัชฯ ) อ.แม่ทะ จ.ลำปาง ปี 2564</t>
  </si>
  <si>
    <t>รหัสโครงการ 100604</t>
  </si>
  <si>
    <t>โครงการ..คุ้มครองผู้บริโภคด้านผลิตภัณฑ์สุขภาพและบริการสุขภาพ อ.แม่ทะ จ.ลำปาง ปี2564</t>
  </si>
  <si>
    <r>
      <t xml:space="preserve">              </t>
    </r>
    <r>
      <rPr>
        <b/>
        <sz val="16"/>
        <color theme="1"/>
        <rFont val="TH SarabunPSK"/>
        <family val="2"/>
      </rPr>
      <t>√</t>
    </r>
  </si>
  <si>
    <t>รหัสโครงการ 100606</t>
  </si>
  <si>
    <t>โครงการ  พัฒนาสมรรถนะบุคลากรพยาบาลกลุ่มงานการพยาบาล รพ.แม่ทะ อ.แม่ทะ จ.ลำปาง ปี2564</t>
  </si>
  <si>
    <t>รหัสโครงการ 100607</t>
  </si>
  <si>
    <t>โครงการ พัฒนางาน IC อ.แม่ทะ จ.ลำปาง ปี 2564</t>
  </si>
  <si>
    <t>รหัสโครงการ 100608</t>
  </si>
  <si>
    <t>โครงการ  พัฒนาศักยภาพและคุณภาพงานบริการฉกเฉิน ECS คุณภาพ อำเภอแม่ทะ จ.ลำปาง ปี 2564</t>
  </si>
  <si>
    <t>รหัสโครงการที่   100609 โครงการพัฒนาระบบบริหารคุณภาพห้องปฏิบัติการ รพ.แม่ทะ อ.แม่ทะ จ.ลำปาง ปี2564</t>
  </si>
  <si>
    <t>รหัสโครงการที่   100610</t>
  </si>
  <si>
    <t>กระทรวงสาธารณสุข รพ.แม่ทะ อ.แม่ทะ จ.ลำปาง ปี2564</t>
  </si>
  <si>
    <t>รหัสโครงการ..100611.</t>
  </si>
  <si>
    <t>รหัสโครงการ. 100612</t>
  </si>
  <si>
    <t>โครงการพัฒนาและระบบการดูแลสุขภาพผู้สูงอายุ อ.แม่ทะ จ.ลำปาง</t>
  </si>
  <si>
    <t>กลุ่มวัยทํางานอ.แม่ทะ จ.ลำปาง ปี 2564</t>
  </si>
  <si>
    <t>รหัสโครงการ .100614</t>
  </si>
  <si>
    <t xml:space="preserve"> โครงการเฝ้าระวังผู้ที่ความเสี่ยงต่อการฆ่าตัวตาย อ.แม่ทะ จ.ลำปาง</t>
  </si>
  <si>
    <t>คปสอ..........แม่ทะ.............. จังหวัดลำปาง</t>
  </si>
  <si>
    <t xml:space="preserve">ประเด็น / งาน : การพัฒนาคุณภาพมาตรฐานรพ.สต.(รพ.สต.ติดดาว) </t>
  </si>
  <si>
    <t xml:space="preserve">ตัวชี้วัด (KPI) /ผลลัพธ์ที่ต้องการรพ.สต.ผ่านเกณฑ์ ระดับ 5 ดาว ร้อยละ 100   </t>
  </si>
  <si>
    <t>ปี 2563 รพ.สต.ผ่านเกณฑ์ รพ.สต.ติดดาว 61.53% (รอผลแบบมีเงื่อนไข 5 รพ.สต.ได้แก่ รพ.สต.บ้านอ้วน  รพ.สต.บ้านใหม่ รพ.สต.สามขา รพ.สต.แม่วะ และ รพ.สต.แพะใหม่)</t>
  </si>
  <si>
    <t>ปี 2564 มีรพ.สต.ที่ต้องประเมินใหม่ (reaccredit) 2 รพ.สต.คือ รพ.สต.บ้านน้ำโทก และ รพ.สต.ฮ่องห้า</t>
  </si>
  <si>
    <t>1.ทบทวนคณะกรรมการทีมพี่เลี้ยง รพ.สต.ติดดาว ระดับอำเภอ กำหนดบทบาทหน้าที่</t>
  </si>
  <si>
    <t>1 ทีม 20 คน</t>
  </si>
  <si>
    <t xml:space="preserve"> -รพ.สต.ผ่านเกณฑ์ </t>
  </si>
  <si>
    <t xml:space="preserve"> ตค.63</t>
  </si>
  <si>
    <t>คกก.อำเภอ</t>
  </si>
  <si>
    <t>คุณภาพ รพ.สต.ติดดาว</t>
  </si>
  <si>
    <t>2.ประชุมคณะกรรมการทีมพี่เลี้ยงสร้างความเข้าใจเกณฑ์การประเมิน/ถอดบทเรียน</t>
  </si>
  <si>
    <t xml:space="preserve">ระดับ 5 ดาว </t>
  </si>
  <si>
    <t>จากการดำเนินงานในปี 2563</t>
  </si>
  <si>
    <t>20 คน/2ครั้ง</t>
  </si>
  <si>
    <t>ค่าอาหารว่าง อาหารกลางวัน</t>
  </si>
  <si>
    <t>(จำนวน 2 แห่ง)</t>
  </si>
  <si>
    <t>หรือ 7 แห่ง กรณี</t>
  </si>
  <si>
    <t>ไม่ผ่านปี 63</t>
  </si>
  <si>
    <t>3.ประชุมชี้แจง สร้างความเข้าใจเกณฑ์ รพ.สต.ติดดาว แก่ จนท.รพ.สต.</t>
  </si>
  <si>
    <t>จนท.รพ.สต.</t>
  </si>
  <si>
    <t>4.รพ.สต.ประเมินตนเอง(Self Assessment) และบันทึกในโปรแกรม</t>
  </si>
  <si>
    <t>5.รพ.สต.จัดทำ Profile รพ.สต.</t>
  </si>
  <si>
    <t>6.รพ.สต.จัดทำแผนงาน/โครงการ สอดคล้องกับ OTOP</t>
  </si>
  <si>
    <t>7.รพ.สต.จัดทำ วิจัย/R2R  สอดคล้องกับ OTOP</t>
  </si>
  <si>
    <t>ธค.63 - มิย.64</t>
  </si>
  <si>
    <t>8. ออกติดตามเยี่ยมประเมินรับรอง รพ.สต. / สรุปผลการเยี่ยม</t>
  </si>
  <si>
    <t xml:space="preserve"> มค.64</t>
  </si>
  <si>
    <t>เยี่ยมซ้ำ สำหรับ รพ.สต.ที่ต้อง reac. (น้ำโทก ฮ่องห้า)</t>
  </si>
  <si>
    <t>บูรณาการการนิเทศงาน ย.4</t>
  </si>
  <si>
    <t>ทีมเยี่ยม</t>
  </si>
  <si>
    <t xml:space="preserve">9.คงสภาพมาตรฐาน รพ.สต.ระดับ 5 ดาว </t>
  </si>
  <si>
    <t>5 แห่ง</t>
  </si>
  <si>
    <t>รพ.สต.5แห่ง</t>
  </si>
  <si>
    <t>(รพ.สต,นาคต,บ้านหนอง ,บ้านนากวาง ,บ้านหัวเสือ,บ้านบอม)</t>
  </si>
  <si>
    <t>10.ทำแผนและพัฒนาส่วนขาดและยกระดับการพัฒนา รพ.สต.</t>
  </si>
  <si>
    <t xml:space="preserve"> มค-มีค.64</t>
  </si>
  <si>
    <t xml:space="preserve">  1)การจัด อาคารสถานที่ และพัฒนาสิ่งแวดล้อม (ENV)</t>
  </si>
  <si>
    <t xml:space="preserve">  2)ระบบเฝ้าระวังความเสี่ยง ป้องกันการติดเชื้อและแพร่กระจายเชื้อ (IC)</t>
  </si>
  <si>
    <t xml:space="preserve">  3)การบริหารยาและเวชภัณฑ์ที่มิใช่ยา</t>
  </si>
  <si>
    <t xml:space="preserve">  4)การจัดระบบการบริการด้านชันสูตร</t>
  </si>
  <si>
    <t xml:space="preserve">  5)การจัดหา บำรุงรักษา เครื่องมือ วัสดุ และอุปกรณ์ให้เพียงพอ และสอดคล้องกับ</t>
  </si>
  <si>
    <t xml:space="preserve">บริการตรวจสอบทดสอบและการบำรุงรักษาให้เครื่องมือ มีความเที่ยงตรง พอเพียง </t>
  </si>
  <si>
    <t>ปลอดภัยและพร้อมใช้งาน</t>
  </si>
  <si>
    <t>11.ส่งสรุป GAPรายแห่งและแผนพัฒนาให้ผ่านเกณฑ์ใหสสจ.</t>
  </si>
  <si>
    <t xml:space="preserve"> อำเภอประเมินรับรอง</t>
  </si>
  <si>
    <t xml:space="preserve">   - คีย์คะแนนในระบบGIS</t>
  </si>
  <si>
    <t xml:space="preserve">   - ยืนยันรายชื่อรพ.สต.</t>
  </si>
  <si>
    <t>12.จัดเวทีนำเสนอผลงาน R2R รพ.สต.</t>
  </si>
  <si>
    <t xml:space="preserve"> กค.64</t>
  </si>
  <si>
    <t>บูรณาการกับงานวิจัย</t>
  </si>
  <si>
    <t>13.พัฒนาปรับโฉม รพ.สต.เพื่อเตรียมส่งเข้าประกวด รพ.สต.ดีเด่น ปี 2563</t>
  </si>
  <si>
    <t>ตค63.-กย.64</t>
  </si>
  <si>
    <t xml:space="preserve">  - ระดับโซน </t>
  </si>
  <si>
    <t xml:space="preserve">  - ระดับจังหวัด</t>
  </si>
  <si>
    <t>รหัสโครงการ 100207</t>
  </si>
  <si>
    <t>โครงการพัฒนาคุณภาพมาตรฐาน รพ.สต.( รพ.สต.ติดดาว) อำเภอแม่ทะ จังหวัดลำปาง ปี 2564</t>
  </si>
  <si>
    <t>100101</t>
  </si>
  <si>
    <t>100102</t>
  </si>
  <si>
    <t>100103</t>
  </si>
  <si>
    <t>100104</t>
  </si>
  <si>
    <t>100105</t>
  </si>
  <si>
    <t>100106</t>
  </si>
  <si>
    <t>100108</t>
  </si>
  <si>
    <t>100109</t>
  </si>
  <si>
    <t>ยุทธศาสตร์ที่  4  บริหารเป็นเลิศด้วยธรรมาภิบาล (Governance Excellence)</t>
  </si>
  <si>
    <r>
      <t xml:space="preserve">ประเด็น / งาน :  </t>
    </r>
    <r>
      <rPr>
        <sz val="14"/>
        <color theme="1"/>
        <rFont val="TH SarabunPSK"/>
        <family val="2"/>
      </rPr>
      <t>การพัฒนาคุณภาพการบริหารจัดการภาครัฐ (PMQA)</t>
    </r>
  </si>
  <si>
    <r>
      <t xml:space="preserve">ตัวชี้วัด (KPI) : </t>
    </r>
    <r>
      <rPr>
        <sz val="14"/>
        <color theme="1"/>
        <rFont val="TH SarabunPSK"/>
        <family val="2"/>
      </rPr>
      <t xml:space="preserve"> ร้อยละความสำเร็จของส่วนราชการในสังกัดสำนักงานปลัดกระทรวงสาธารณสุขที่ดำเนินการพัฒนาคุณภาพการบริหารจัดการภาครัฐ (PMQA) ผ่านเกณฑ์ที่กำหนด</t>
    </r>
  </si>
  <si>
    <r>
      <t xml:space="preserve">สถานการณ์ / ข้อมูลพื้นฐาน :  </t>
    </r>
    <r>
      <rPr>
        <sz val="14"/>
        <color theme="1"/>
        <rFont val="TH SarabunPSK"/>
        <family val="2"/>
      </rPr>
      <t>สำนักงานสาธารณสุขอำเภอแม่ทะผ่านการประเมินระดับความสำเร็จของการพัฒนาคุณภาพการบริหารจัดการภาครัฐตามเกณฑ์ PMQA</t>
    </r>
  </si>
  <si>
    <t>1. ทบทวนคณะทำงาน PMQA</t>
  </si>
  <si>
    <t>8 คน</t>
  </si>
  <si>
    <t>มีคณะกรรมการฯ</t>
  </si>
  <si>
    <t xml:space="preserve">2.ประชุมคณะทำงาน </t>
  </si>
  <si>
    <t>สสอ.แม่พริก</t>
  </si>
  <si>
    <t>มีรายงานการประชุม</t>
  </si>
  <si>
    <t xml:space="preserve"> -</t>
  </si>
  <si>
    <t xml:space="preserve">คณะทำงาน </t>
  </si>
  <si>
    <t>จำนวน 8 คน</t>
  </si>
  <si>
    <t>คณะกรรมการฯ</t>
  </si>
  <si>
    <t xml:space="preserve"> มีค.64,กย.64</t>
  </si>
  <si>
    <t>PMQA</t>
  </si>
  <si>
    <t>ประชุม 3 ครั้ง/ปี</t>
  </si>
  <si>
    <t>2. จัดระบบการพัฒนา PMQA</t>
  </si>
  <si>
    <t xml:space="preserve"> 2.1 จัดทำลักษณะสำคัญขององค์กร  จำนวน 13 ข้อคำถาม </t>
  </si>
  <si>
    <t>มีลักษณะสำคัญของ</t>
  </si>
  <si>
    <t>ได้ครบถ้วน</t>
  </si>
  <si>
    <t>องค์กร 13 ข้อคำถาม</t>
  </si>
  <si>
    <t xml:space="preserve"> 2.2 ดำเนินการภาคบังคับในปี 2564 หมวด 1 - 6    </t>
  </si>
  <si>
    <t xml:space="preserve"> 2.3 ประเมินองค์กรด้วยตนเองเทียบกับเกณฑ์คุณภาพ</t>
  </si>
  <si>
    <t>มีผลการประเมินตนเอง</t>
  </si>
  <si>
    <t xml:space="preserve">การบริหารจัดการภาครัฐ พ.ศ.2558  หมวด 1 - 6    </t>
  </si>
  <si>
    <t xml:space="preserve">หมวด 1 - 6    </t>
  </si>
  <si>
    <t xml:space="preserve"> 2.4 นำโอกาสในการปรับปรุง(Opportunity For Improvement:OFI) </t>
  </si>
  <si>
    <t>มีแผนพัฒนาองค์กร</t>
  </si>
  <si>
    <t>ที่ได้จากการประเมินองค์การด้วยตนเอง (Self Assessment) เทียบกับ</t>
  </si>
  <si>
    <t>เกณฑ์ฯ มาจัดทำแผนพัฒนาองค์การ หมวดละ 1 แผน</t>
  </si>
  <si>
    <t xml:space="preserve"> 2.5 จัดทำตัวชี้วัดที่สะท้อนผลลัพธ์ในหมวดที่ดำเนินการ</t>
  </si>
  <si>
    <t xml:space="preserve"> มีตัวชี้วัดที่สะท้อน</t>
  </si>
  <si>
    <t>ได้ครบถ้วน (หมวดละ 2 ตัวชี้วัด)</t>
  </si>
  <si>
    <t>ผลลัพธ์</t>
  </si>
  <si>
    <t xml:space="preserve">2.6กำหนดตัวชี้วัดหมวดละ 3 ตัวชี้วัด ตามหมวด 7 ผลลัพธ์การดำเนินการ </t>
  </si>
  <si>
    <t xml:space="preserve">หัวข้อ 7.1-7.6 ให้มีความสอดคล้องกับ OFI (Opportunity for </t>
  </si>
  <si>
    <t>Improvement) พร้อมจัดทำรายละเอียดตัวชี้วัด (KPI Template)</t>
  </si>
  <si>
    <t xml:space="preserve"> 2.7 ดำเนินการตามแผนพัฒนาองค์การของส่วนราชการ</t>
  </si>
  <si>
    <t>มีการดำเนินการ</t>
  </si>
  <si>
    <t xml:space="preserve"> ธค.62 - กย.63</t>
  </si>
  <si>
    <t>ตามแผนพัฒนาฯ</t>
  </si>
  <si>
    <t xml:space="preserve"> 2.8 ติดตามประเมินผลความสำเร็จของการพัฒนาองค์กร</t>
  </si>
  <si>
    <t xml:space="preserve"> 3 เดือน/ครั้ง</t>
  </si>
  <si>
    <t>มีการติดตาม</t>
  </si>
  <si>
    <t>มี.ค.,มิ.ย.63</t>
  </si>
  <si>
    <t>ประเมินผล</t>
  </si>
  <si>
    <t>ความสำเร็จ</t>
  </si>
  <si>
    <t xml:space="preserve"> 2.9 จัดส่งเอกสารรายงานความก้าวหน้าผลการดำเนินงาน รอบ 3, 6, 9 </t>
  </si>
  <si>
    <t>รอบ 3 เดือน</t>
  </si>
  <si>
    <t>ผลการดำเนินงาน</t>
  </si>
  <si>
    <t xml:space="preserve"> และ 12 เดือน ภายในระยะเวลาที่กำหนด</t>
  </si>
  <si>
    <t>รอบ 6 เดือน</t>
  </si>
  <si>
    <t>รอบ 9 เดือน</t>
  </si>
  <si>
    <t>รอบ 12 เดือน</t>
  </si>
  <si>
    <t>รหัสโครงการ 100405</t>
  </si>
  <si>
    <t>โครงการพัฒนาองค์กรคุณภาพ PMQA อ.แม่ทะ จ.ลำปาง ปี 2564</t>
  </si>
  <si>
    <r>
      <t xml:space="preserve">ประเด็น / งาน : </t>
    </r>
    <r>
      <rPr>
        <sz val="14"/>
        <color theme="1"/>
        <rFont val="TH SarabunPSK"/>
        <family val="2"/>
      </rPr>
      <t>พัฒนาระบบธรรมภิบาลและองค์กรคุณภาพ</t>
    </r>
  </si>
  <si>
    <r>
      <t>ตัวชี้วัด (KPI) :</t>
    </r>
    <r>
      <rPr>
        <sz val="14"/>
        <color theme="1"/>
        <rFont val="TH SarabunPSK"/>
        <family val="2"/>
      </rPr>
      <t xml:space="preserve"> ร้อยละของหน่วยงานในสังกัดกระทรวงสาธารณสุขผ่านเกณฑ์การประเมินคุณธรรมและความโปร่งใส ITA (ร้อยละ 90)</t>
    </r>
  </si>
  <si>
    <t>1. โรงพยาบาลแม่ทะ ผ่านเกณฑ์การประเมินคุณธรรมและความโปร่งใส ITA ร้อยละ 90</t>
  </si>
  <si>
    <t>2. สำนักงานสาธารณสุขอำเภอแม่ทะ ผ่านเกณฑ์การประเมินคุณธรรมและความโปร่งใส ITA ร้อยละ 100</t>
  </si>
  <si>
    <t xml:space="preserve">1.การประเมินคุณธรรมและความโปร่งใส ITA </t>
  </si>
  <si>
    <t>1.ทบทวน/แต่งตั้งคณะกรรมการ</t>
  </si>
  <si>
    <t>รพข.แม่ทะ20คน</t>
  </si>
  <si>
    <t>รพช.แม่ทะ</t>
  </si>
  <si>
    <t xml:space="preserve"> -บุคลากรในหน่วยงานได้รับ</t>
  </si>
  <si>
    <t xml:space="preserve">  1.1 คณะกรรมการพัฒนาระบบการดำเนินงานคุณธรรมและความ</t>
  </si>
  <si>
    <t>สสอ.แม่ทะ 8 คน</t>
  </si>
  <si>
    <t>ทราบระดับคุณธรรมและความ</t>
  </si>
  <si>
    <t>โปร่งใส((ITA)กำหนดบทบาทหน้าที่/แบ่งหน้าที่รับผิดชอบ</t>
  </si>
  <si>
    <t xml:space="preserve">โปร่งใสในการดำเนินงาน </t>
  </si>
  <si>
    <t xml:space="preserve">        บทบาทหน้าที่</t>
  </si>
  <si>
    <t>เกิดความตระหนักและให้</t>
  </si>
  <si>
    <t xml:space="preserve">         - พัฒนาระบบการการดำเนินงาน EB 1 -EB 26</t>
  </si>
  <si>
    <t>ความสำคัญในการปฏิบัติ</t>
  </si>
  <si>
    <t xml:space="preserve">         - รายงานผลการดำเนินงาน EB 1 -EB 26</t>
  </si>
  <si>
    <t>รายไตรมาส 4 ครั้ง</t>
  </si>
  <si>
    <t>เป็นองค์กรคุณธรรม</t>
  </si>
  <si>
    <t xml:space="preserve">      - ประชุมคณะกรรมการ</t>
  </si>
  <si>
    <t xml:space="preserve"> - ผลการประเมินตามแบบประเมิน</t>
  </si>
  <si>
    <t xml:space="preserve">  1.2 คณะกรรมการประเมินคุณธรรมและความโปร่งใส ITA</t>
  </si>
  <si>
    <t>หลักฐานเชิงประจักษ์ EB1-EB26</t>
  </si>
  <si>
    <t>กำหนดบทบาทหน้าที่</t>
  </si>
  <si>
    <t xml:space="preserve"> ไตรมาส ที่ 1 ระดับ 5</t>
  </si>
  <si>
    <t xml:space="preserve"> ไตรมาส ที่ 2 ร้อยละ 80</t>
  </si>
  <si>
    <t xml:space="preserve">       - ประเมินตามเกณฑ์ EB 1 -EB 26</t>
  </si>
  <si>
    <t xml:space="preserve"> ไตรมาส ที่ 3 ร้อยละ 85</t>
  </si>
  <si>
    <t xml:space="preserve">      -  รายงานผลการประเมิน EB 1 -EB 26 ตามระบบ MITAS</t>
  </si>
  <si>
    <t xml:space="preserve"> ไตรมาส ที่ 4 ร้อยละ 90</t>
  </si>
  <si>
    <t>ธค.63 , มีค.64</t>
  </si>
  <si>
    <t>มิย.64 , กย.64</t>
  </si>
  <si>
    <t>คณะกรรมการพัฒนาระบบฯ</t>
  </si>
  <si>
    <t>กรรมการ</t>
  </si>
  <si>
    <t xml:space="preserve">     ประเมินตนเอง (Self-Assessment) ตามแบบสำรวจ</t>
  </si>
  <si>
    <t>รายไตรมาส</t>
  </si>
  <si>
    <t>พัฒนาระบบฯ</t>
  </si>
  <si>
    <t>หลักฐานเชิงประจักษ์ (Evidence Base Integrity and</t>
  </si>
  <si>
    <t xml:space="preserve">Transparency Assessment : EBIT) จำนวน 26 ข้อ </t>
  </si>
  <si>
    <t xml:space="preserve"> ไตรมาส ที่ 1 EB 1-EB 4</t>
  </si>
  <si>
    <t>(EB 1 – EB 26) เพื่อปรับปรุงและพัฒนากระบวนการ</t>
  </si>
  <si>
    <t xml:space="preserve"> ไตรมาส ที่ 2 EB 1-EB 26  </t>
  </si>
  <si>
    <t xml:space="preserve">ปฏิบัติงานเกิดความโปร่งใส และ ตรวจสอบได้  </t>
  </si>
  <si>
    <t xml:space="preserve"> ไตรมาส ที่ 3 EB 1-EB 26  </t>
  </si>
  <si>
    <t xml:space="preserve"> ไตรมาส ที่ 4 EB 1-EB 26  </t>
  </si>
  <si>
    <t>ตัวชี้วัดที่ 1 การจัดซื้อจัดจ้าง (EB1-EB4)</t>
  </si>
  <si>
    <t xml:space="preserve"> EB 1 วิเคราะห์ผลการจัดซื้อจัดจ้างประจำปี (ปีที่ผ่านมา)</t>
  </si>
  <si>
    <t xml:space="preserve"> EB 2 กำหนดมตรการ กลไกหรือวางระบบในการดำเนินการ</t>
  </si>
  <si>
    <t>เพื่อส่งเสริมความโปร่งใสในการจัดซื้อจัดจ้าง</t>
  </si>
  <si>
    <t xml:space="preserve"> EB 3 เผยแพร่แผนการจัดซื้อจัดจ้างประจำปี</t>
  </si>
  <si>
    <t xml:space="preserve"> EB 4 เผยแพร่บันทึกรายละเอียดวิธีการและขั้นตอนการจัดซื้อ</t>
  </si>
  <si>
    <t>จัดจ้างอย่างเป็นระบบ</t>
  </si>
  <si>
    <t xml:space="preserve">  - แต่งตั้งเจ้าหน้าที่ปิด-ปลดประกาศ</t>
  </si>
  <si>
    <t xml:space="preserve">  - จัดทำเอกสารซื้อ/จ้างตามระเบียบ</t>
  </si>
  <si>
    <t xml:space="preserve">  - สรุปรายงานผลการจัดซื้อ จัดจ้าง  (สขร.) รายเดือน</t>
  </si>
  <si>
    <t xml:space="preserve"> -วางLink แสดงหลักฐานจากเวบไซต์ของหน่วยงานในระบบ MITAS </t>
  </si>
  <si>
    <t>ตัวชี้วัดที่ 2 การมีส่วนร่วม (ตามภารกิจหลักที่หน่วยงานเลือก)(EB5-EB7)</t>
  </si>
  <si>
    <t>มค.-มิย.64</t>
  </si>
  <si>
    <t xml:space="preserve"> EB 5 เปิดโอกาสให้ผู้มีส่วนได้ส่วนเสียมีโอกาสเข้ามามีส่วนร่วม</t>
  </si>
  <si>
    <t>ในการดำเนินงานตามภารกิจหลักของหน่วยงาน</t>
  </si>
  <si>
    <t xml:space="preserve"> EB 6 ผู้มีส่วนได้ส่วนเสียเข้ามามีส่วนร่วมในการจัดทำแผนงาน/</t>
  </si>
  <si>
    <t>โครงการตามภารกิจหลักของหน่วยงาน</t>
  </si>
  <si>
    <t xml:space="preserve"> EB 7 ผู้มีส่วนได้ส่วนเสียเข้ามามีส่วนร่วมในการดำเนินการตาม</t>
  </si>
  <si>
    <t>ภารกิจหลักของหน่วยงาน</t>
  </si>
  <si>
    <t xml:space="preserve">  - จัดทำโครงการตามภารกิจหลัก(ที่มีผู้มีส่วนได้ส่วนเสียร่วม</t>
  </si>
  <si>
    <t>ดำเนินการ)</t>
  </si>
  <si>
    <t xml:space="preserve"> - การจัดประชุมร่วมกับผู้มีส่วนได้ส่วนเสีย(ประชุมร่วมแสดง</t>
  </si>
  <si>
    <t>ความคิดเห็น/ร่วมจัดทำแผนงาน/โครงการ/ร่วมดำเนินการ)</t>
  </si>
  <si>
    <t xml:space="preserve"> - สรุปผลการประชุม/ผลการดำเนินงาน/เผยแพร่ผลการดำเนินงาน</t>
  </si>
  <si>
    <t>ตัวชี้วัดที่ 3 การเปิดเผยข้อมูล (EB8-EB9)</t>
  </si>
  <si>
    <t>มค.-กย.64</t>
  </si>
  <si>
    <t xml:space="preserve"> EB 8 กำหนดมาตรการ กลไก หรือการวางระบบในการเผยแพร่</t>
  </si>
  <si>
    <t>ข้อมูลต่อสาธารณะผ่านเวบไซต์ของหน่วยงาน</t>
  </si>
  <si>
    <t xml:space="preserve"> EB 9 เปิดเผยข้อมูลข่าวสารที่เป็นปัจุบัน</t>
  </si>
  <si>
    <t>ตัวชี้วัดที่ 4 การดำเนินงานตามภารกิจ (EB10-EB12)</t>
  </si>
  <si>
    <t xml:space="preserve"> EB 10 การเผยแพร่แผนปฏิบัติประจำปี</t>
  </si>
  <si>
    <t xml:space="preserve"> EB 11 เผยแพร่รายงานการประเมินผลการปฏิบัติงานตามแผน</t>
  </si>
  <si>
    <t>ปฏิบัติการประจำปี (ที่ผ่านมา)</t>
  </si>
  <si>
    <t xml:space="preserve"> EB 12 เผยแพร่การกำกับติดตามการดำเนินงานตามแผน</t>
  </si>
  <si>
    <t>ปฏิบัติการประจำปี</t>
  </si>
  <si>
    <t>ตัวชี้วัดที่ 5 การปฏิบัติงานตามหน้าที่ (EB13-EB14)</t>
  </si>
  <si>
    <t xml:space="preserve"> EB 13 กำหนดมาตรการ กลไก หรือกาวางรระบบในการบริหาร</t>
  </si>
  <si>
    <t>ผลการปฏิบัติงานและการดำเนินการกับเจ้าหน้าที่ผู้มีผลสัมฤทธิ์</t>
  </si>
  <si>
    <t>การปฏิบัติงานต่ำ</t>
  </si>
  <si>
    <t xml:space="preserve"> EB 14 รายงานการประเมินผลเกี่ยวกับการประเมินผลการปฏิบัติ</t>
  </si>
  <si>
    <t>ราชการประจำปี ของบุคลากรในหน่วยงาน และเปิดเผยผลการ</t>
  </si>
  <si>
    <t>ปฏิบัติราชการอยู่ในระดับดีเด่นและดีมากในที่เปิดเผยให้ทราบ</t>
  </si>
  <si>
    <t>ในรอบปีงบประมาณ</t>
  </si>
  <si>
    <t>ตัวชี้วัดที่ 6 เจตจำนงสุรจิตของผู้บริหาร (EB15)</t>
  </si>
  <si>
    <t xml:space="preserve"> EB 15 มีเผยแพร่เจตจำนงสุจริตของผู้บริหารต่อสาธารณชน</t>
  </si>
  <si>
    <t xml:space="preserve"> - ประกาศเจตจำนงสุจริตโดยผู้บริหารและมีการเผยแพร่บนเว็บไซต์</t>
  </si>
  <si>
    <t>เผยแพร่บนเว็บไซต์</t>
  </si>
  <si>
    <t xml:space="preserve"> - เผยแพร่เจตจำนงฯและภาพกิจกรรม</t>
  </si>
  <si>
    <t>ตัวชี้วัดที่ 7 การจัดการเรื่องร้องเรียน (EB16)</t>
  </si>
  <si>
    <t xml:space="preserve"> EB 16 มีการกำหนดมาตรการ กลไก หรือการระบบในการจัดการ</t>
  </si>
  <si>
    <t>เรื่องร้องเรียน</t>
  </si>
  <si>
    <t xml:space="preserve"> - คำสั่งผู้รับผิดชอบ</t>
  </si>
  <si>
    <t xml:space="preserve"> - ช่องทางการรับเรื่องร้องเรียน ทางโทรศัพท์ อินเตอร์เน็ต </t>
  </si>
  <si>
    <t>ไปรษณีย์ แอพลิเคชั่นหรืออื่น ๆ ตามความเหมาะสม</t>
  </si>
  <si>
    <t xml:space="preserve"> - คู่มือปฎิบัติงานการรับเรื่องร้องเรียน แผนผังขั้นตอนการร้องเรียน</t>
  </si>
  <si>
    <t xml:space="preserve"> - แผนผังขั้นตอนการร้องเรียน</t>
  </si>
  <si>
    <t xml:space="preserve"> - รายงานสรุปผลการดำเนินการเกี่ยวกับเรื่องร้องเรียน </t>
  </si>
  <si>
    <t>ตัวชี้วัดที่ 8 การรับสินบน (EB17)</t>
  </si>
  <si>
    <t xml:space="preserve"> EB 17 มีการกำหนดมาตรการ กลไก หรือการวางระบบในการ</t>
  </si>
  <si>
    <t>ป้องกันการรับสินบน</t>
  </si>
  <si>
    <t xml:space="preserve"> - ประกาศมาตรการป้องกันการรับสินบนทุกรูปแบบ</t>
  </si>
  <si>
    <t xml:space="preserve"> - กำกับติดตามผลการดำเนินงาน</t>
  </si>
  <si>
    <t xml:space="preserve"> - รายงานสรุปผลประกาศมาตรการการป้องกันการรับสินบน</t>
  </si>
  <si>
    <t>ตัวชี้วัดที่ 9 การเสริมสร้างวัฒนธรรมสุจริต (EB18-EB19)</t>
  </si>
  <si>
    <t xml:space="preserve"> EB 18 มีการเสริมสร้างวัฒนธรรมและค่านิยมสุจริตและการต่อต้าน</t>
  </si>
  <si>
    <t>การทุจริตในหน่วยงาน</t>
  </si>
  <si>
    <t xml:space="preserve"> EB 19 มีการรวมกลุ่มของเจ้าหน้าที่เพื่อการบริหารงานที่โปร่งใส </t>
  </si>
  <si>
    <t>และกลุ่มดังกล่าวมีกิจกรรมที่แสดงถึงความพยายามที่จะปรับปรุง</t>
  </si>
  <si>
    <t>การบริหารงานของหน่วยงานให้มีความโปร่งใสยิ่งขึ้น</t>
  </si>
  <si>
    <t xml:space="preserve"> - จัดตั้งกลุ่ม STRONG</t>
  </si>
  <si>
    <t xml:space="preserve"> - No Gift Policy</t>
  </si>
  <si>
    <t xml:space="preserve"> - จัดตั้งชมรมจริยธรรม (พอเพียง วินัย สุจริต จิตอาสา) </t>
  </si>
  <si>
    <t xml:space="preserve"> - นำคุณธรรมเชิงสัมพัทธ์(Relative Moral) เกรงใจ น้ำใจ ใคร่ครวญ ส่วนรวม</t>
  </si>
  <si>
    <t xml:space="preserve"> - สร้างค่านิยม MOPH</t>
  </si>
  <si>
    <t xml:space="preserve"> - จรรยาข้าราชการ</t>
  </si>
  <si>
    <t xml:space="preserve"> - ประมวลจริยธรรมข้าราชการ</t>
  </si>
  <si>
    <t>ตัวชี้วัดที่ 10 การป้องกันผลประโยชน์ทับซ้อน (EB20-EB22)</t>
  </si>
  <si>
    <t xml:space="preserve"> EB 20 วิเคราะห์ความเสี่ยงเกี่ยวกับผลประโยชน์ทับซ้อนในหน่วยงาน</t>
  </si>
  <si>
    <t xml:space="preserve"> - จัดประชุมเพื่อวิเคราะห์ความเสี่ยงเกี่ยวกับผลประโยชน์ทับซ้อน</t>
  </si>
  <si>
    <t xml:space="preserve"> EB 21 การจัดการความเสี่ยงเกี่ยวกับผลประโยชน์ทับซ้อน </t>
  </si>
  <si>
    <t>โดยการกำหนดมาตรการ กลไกหรือการวางระบบในการป้องกัน</t>
  </si>
  <si>
    <t>ผลประโยชน์ทับซ้อน</t>
  </si>
  <si>
    <t xml:space="preserve"> EB 22 ประชุม หรืออบรม/สัมมนา หรือแลกเปลี่ยนความรู้ภายใน</t>
  </si>
  <si>
    <t xml:space="preserve">หน่วยงานในการให้ความรู้เรื่อง การป้องกันผลประโยชน์ทับซ้อน </t>
  </si>
  <si>
    <t>จิตพอเพียงต้านทุจริต แก่เจ้าหน้าที่ในหน่วยงาน</t>
  </si>
  <si>
    <t xml:space="preserve"> -  อบรมให้ความรู้ เรื่องการป้องกันผลประโยชน์ทับซ้อน</t>
  </si>
  <si>
    <t>40 คน</t>
  </si>
  <si>
    <t>สสอ./รพ.สต.</t>
  </si>
  <si>
    <t>มีค. 64</t>
  </si>
  <si>
    <t>จิดพอเพียงต้านทุจริต แก่เจ้าหน้าที่ในหน่วยงาน</t>
  </si>
  <si>
    <t>ตัวชี้วัดที่ 11 แผนป้องกันและปราบปรามการทุจริต (EB23-EB24)</t>
  </si>
  <si>
    <t xml:space="preserve"> EB 23 จัดทำแผนปฏิบัติการป้องกัน ปราบปรามทุจริตและประพฤติ</t>
  </si>
  <si>
    <t>มิชอบประจำปี ของหน่วยงาน และแผนปฏิบัติการส่งเสริมคุณธรรม</t>
  </si>
  <si>
    <t>ของชมรมจริยธรรม ประจำปีงบประมาณของหน่วยงาน</t>
  </si>
  <si>
    <t xml:space="preserve"> EB 24 กำกับติดตามการดำเนินงานตามแผนปฏิบัติการป้องกัน </t>
  </si>
  <si>
    <t>ปราบปรามการทุจริตและประพฤติมิชอบ ประจำปีของหน่วยงาน</t>
  </si>
  <si>
    <t xml:space="preserve">และแผนปฏิบัติการส่งเสริมคุณธรรมของชมรมจริยธรรม </t>
  </si>
  <si>
    <t>ประจำปีงบประมาณของหน่วยงาน</t>
  </si>
  <si>
    <t>ตัวชี้วัดที่ 12 มาตรฐานและความเป็นธรรมในการปฏิบัติงานและ</t>
  </si>
  <si>
    <t>การให้บริการ(EB25-EB26)</t>
  </si>
  <si>
    <t xml:space="preserve"> EB 25 กำหนดมาตรการ กลไก หรือการวางระบบในการตรวจสอบ</t>
  </si>
  <si>
    <t>การปฏิบัติงานของเจ้าหน้าที่ตามคู่มือหรือมาตรฐานการปฏิบัติงาน</t>
  </si>
  <si>
    <t xml:space="preserve"> - จัดทำคู่มือการปฏิบัติงาน</t>
  </si>
  <si>
    <t xml:space="preserve"> - จัดทำมาตรฐานการปฏิบัติงาน</t>
  </si>
  <si>
    <t xml:space="preserve"> - จัดทำแนวทางการตรวจสอบการปฏิบัติงานของเจ้าหน้าที่</t>
  </si>
  <si>
    <t>ตามคู่มือหรือมาตรฐานการปฏิบัติงาน</t>
  </si>
  <si>
    <t xml:space="preserve"> EB 26 เผยแพร่กระบวนการอำนวยความสะดวก หรือการให้บริการ</t>
  </si>
  <si>
    <t>ประชาชนด้วยการแสดงขั้นตอน ระยะเวลาที่ใช้</t>
  </si>
  <si>
    <t xml:space="preserve"> - จัดทำคู่มือการอำนวยความสะดวกประชาชน</t>
  </si>
  <si>
    <t xml:space="preserve"> - มาตรฐานการปฏิบัติงาน การอำนวยความสะดวกประชาชน</t>
  </si>
  <si>
    <t xml:space="preserve"> - มีหลักฐานการเผยแพร่ต่อสาธารณชน</t>
  </si>
  <si>
    <t>2 หน่วยงาน</t>
  </si>
  <si>
    <t>รพ.แม่ทะ และ สสอ.แม่ทะ</t>
  </si>
  <si>
    <t>เป็นองค์กรคุณธรรมต้นแบบ</t>
  </si>
  <si>
    <t>ชมรมจริยธรรม</t>
  </si>
  <si>
    <t xml:space="preserve">ตามคุณธรรม 4 ประการ </t>
  </si>
  <si>
    <t>(พอเพียง วินัย สุจริต จิตอาสา)</t>
  </si>
  <si>
    <t>บูรณาการประชุม คปสอ.</t>
  </si>
  <si>
    <t>และสมาชิกในองค์กรตั้งแต่ร้อยละ 50 ขึ้นไปเป็นลายลักษณ์อักษร</t>
  </si>
  <si>
    <t xml:space="preserve"> -บุคลากรมีความสุขในการทำงาน </t>
  </si>
  <si>
    <t>บูรณาการประชุม กกบ.</t>
  </si>
  <si>
    <t xml:space="preserve"> -บุคลากรเป็นต้นแบบที่ดีด้าน</t>
  </si>
  <si>
    <t>บูรณาการประชุม ผอ.รพ.สต.</t>
  </si>
  <si>
    <t xml:space="preserve">ที่อยากทำที่สอดคล้องกับคุณธรรม 4 ประการ </t>
  </si>
  <si>
    <t>สุขภาพและมีสุขภาพที่ดี</t>
  </si>
  <si>
    <t>พอเพียง  วินัย  สุจริต จิตอาสา</t>
  </si>
  <si>
    <t xml:space="preserve"> -ประชาชน/ผู้รับบริการมีความ</t>
  </si>
  <si>
    <t xml:space="preserve">  - การบริการด้วยความโปร่งใส มีจิตบริการ</t>
  </si>
  <si>
    <t>พึงพอใจ</t>
  </si>
  <si>
    <t xml:space="preserve">  - มาปฎิบัติงานตรงเวลา</t>
  </si>
  <si>
    <t xml:space="preserve"> -ไม่มีข้อร้องเรียนด้านพฤติกรรม</t>
  </si>
  <si>
    <t xml:space="preserve">  - ร่วมกันประหยัด ด้านพลังงาน และวัสดุต่างๆ</t>
  </si>
  <si>
    <t>การให้บริการ</t>
  </si>
  <si>
    <t xml:space="preserve"> - มุ่งเน้นการนำคุณธรรมเชิงสัมพัทธ์(Relative Moral) เกรงใจ น้ำใจ</t>
  </si>
  <si>
    <t>ใคร่ครวญ ส่วนรวม</t>
  </si>
  <si>
    <t>(ตามแบบฟอร์มที่ 1) บูรณาการกับ ยุทธ 3</t>
  </si>
  <si>
    <t xml:space="preserve"> 1. ประเมินคุณธรรมและความโปร่งใส</t>
  </si>
  <si>
    <t>รายไตรมาส 4 ไตรมาส</t>
  </si>
  <si>
    <t>ธค.63,มีค.64</t>
  </si>
  <si>
    <t xml:space="preserve"> 2. ให้ความรู้แก่บุคลากร</t>
  </si>
  <si>
    <t xml:space="preserve">  -ค่านิยม MOPH องค์กร การป้องกันการทุจริต ผลประโยชน์ทับซ้อน</t>
  </si>
  <si>
    <t xml:space="preserve"> 3. ประกาศนโยบายไม่รับของขวัญ</t>
  </si>
  <si>
    <t xml:space="preserve"> 4.ส่งเสริม ยกย่อง เชิดชู ผู้มีคุณธรรม จริยธรรม และจรรยาข้าราชการ</t>
  </si>
  <si>
    <t xml:space="preserve">  -คัดเลือกบุคลากรส่งเข้าประกวดรางวัลต่างๆ เช่น คนดีศรีสาธารณสุข </t>
  </si>
  <si>
    <t xml:space="preserve">ข้าราชการดีเด่น </t>
  </si>
  <si>
    <t xml:space="preserve"> 5.กิจกรรมสืบสานประเพณี ร่วมกิจกรรมในวันสำคัญต่างๆ</t>
  </si>
  <si>
    <t xml:space="preserve"> 6. ปฏิบัติธรรม ณ วัดบรรพตสถิต อ.เมือง จ.ลำปาง</t>
  </si>
  <si>
    <t xml:space="preserve"> จนท. 50 คน</t>
  </si>
  <si>
    <t xml:space="preserve"> 7. กิจกรรมจิตอาสาทำความดีด้วยหัวใจ</t>
  </si>
  <si>
    <t xml:space="preserve"> 8.กิจกรรมปลูกพืชผักสวนครัว/สมุนไพรปลอดสารเคมี</t>
  </si>
  <si>
    <t>สสอ.แม่ทะ รพ.แม่ทะ</t>
  </si>
  <si>
    <t xml:space="preserve">    - ในหน่วยงาน</t>
  </si>
  <si>
    <t xml:space="preserve">    - ในครัวเรือน จนท.</t>
  </si>
  <si>
    <t>จนท.อย่างน้อยร้อยละ 50</t>
  </si>
  <si>
    <t>2 (ครั้ง) 6 , 12 เดือน</t>
  </si>
  <si>
    <t>มีค.64 , กย.64</t>
  </si>
  <si>
    <t>งบ UC</t>
  </si>
  <si>
    <t>งบ สสจ</t>
  </si>
  <si>
    <t>2.ดำเนินการพัฒนาระบบการประเมิน ITA</t>
  </si>
  <si>
    <t xml:space="preserve"> ดัชนีความโปร่งใส</t>
  </si>
  <si>
    <t xml:space="preserve"> ดัชนีความพร้อมรับผิด</t>
  </si>
  <si>
    <t xml:space="preserve"> ดัชนีความปลอดจากการทุจิรตในการปฏิบัติงาน</t>
  </si>
  <si>
    <t xml:space="preserve"> ดัชนีวัฒนธรรมคุณธรรมในองค์กร</t>
  </si>
  <si>
    <t xml:space="preserve"> ดัชนีคุณธรรมการการทำงานในหน่วยงาน</t>
  </si>
  <si>
    <t>3.จัดตั้งชมรมจริยธรรมของ รพ.และสำนักงานสาธารณสุขอำเภอ</t>
  </si>
  <si>
    <t>3.1 ทบทวนคณะทำงานขับเคลื่อนชมรมจริยธรรมของหน่วยงาน</t>
  </si>
  <si>
    <t>3.2ลงทะเบียนชมรมจริยธรรม</t>
  </si>
  <si>
    <t>3.3จัดประชุมเพื่อประกาศเจตนารมณ์/ข้อตกลงของผู้บริหาร</t>
  </si>
  <si>
    <t>3.4กำหนดคุณธรรมเป้าหมายจากปัญหาที่อยากแก้และความดี</t>
  </si>
  <si>
    <t>3.5 จัดทำแผนปฎิบัติการส่งเสริมคุณธรรมของหน่วยงาน</t>
  </si>
  <si>
    <t>3.6 รายงานผลการดำเนินงานตามแผนปฎิบัติการฯ(ตามแบบฟอร์มที่ 2)</t>
  </si>
  <si>
    <t>3.7 รายงานแบบติดตามประเมินผลแผนปฎิบัติการฯ(ตามแบบฟอร์มที่ 3)</t>
  </si>
  <si>
    <t>ppa</t>
  </si>
  <si>
    <t>โครงการพัฒนาและส่งเสริมพฤติกรรมสุขภาพ กลุ่มวัยทํางานอ.แม่ทะ จ.ลำปาง ปี 2564</t>
  </si>
  <si>
    <t>100201</t>
  </si>
  <si>
    <t>100202</t>
  </si>
  <si>
    <t>100203</t>
  </si>
  <si>
    <t>100204</t>
  </si>
  <si>
    <t>100205</t>
  </si>
  <si>
    <t>100206</t>
  </si>
  <si>
    <t>100207</t>
  </si>
  <si>
    <t>100208</t>
  </si>
  <si>
    <t>100209</t>
  </si>
  <si>
    <t>โครงการพัฒนาระบบการดูแลต่อเนื่องอย่างมีประสิทธิภาพ ( COC ) อ.แม่ทะ จ.ลำปาง ปี 2564</t>
  </si>
  <si>
    <t>100301</t>
  </si>
  <si>
    <t>100302</t>
  </si>
  <si>
    <t>100401</t>
  </si>
  <si>
    <t>100402</t>
  </si>
  <si>
    <t>100403</t>
  </si>
  <si>
    <t>100404</t>
  </si>
  <si>
    <t>100405</t>
  </si>
  <si>
    <t>100406</t>
  </si>
  <si>
    <t>100407</t>
  </si>
  <si>
    <t>100408</t>
  </si>
  <si>
    <t>100501</t>
  </si>
  <si>
    <t>100601</t>
  </si>
  <si>
    <t>100602</t>
  </si>
  <si>
    <t>100603</t>
  </si>
  <si>
    <t>100604</t>
  </si>
  <si>
    <t>100605</t>
  </si>
  <si>
    <t>100606</t>
  </si>
  <si>
    <t>100607</t>
  </si>
  <si>
    <t>100608</t>
  </si>
  <si>
    <t>100609</t>
  </si>
  <si>
    <t>100610</t>
  </si>
  <si>
    <t>100611</t>
  </si>
  <si>
    <t>100612</t>
  </si>
  <si>
    <t>100613</t>
  </si>
  <si>
    <t>100614</t>
  </si>
  <si>
    <t>100615</t>
  </si>
  <si>
    <t>100616</t>
  </si>
  <si>
    <t>โครงการ กำกับติดตามนิเทศงานคปสอ.แม่ทะ จ.ลำปาง ปี 2564</t>
  </si>
  <si>
    <t>โครงการ แพทย์อาสาสมเด็จพระศรีนครินทราบรมราชชนนี (พอ.สว.) อำเภอแม่ทะ จังหวัดลำปาง  ปี 2564</t>
  </si>
  <si>
    <t>บูรณาการงาน ย.3</t>
  </si>
  <si>
    <t>โครงการพัฒนางานทันตสุขภาพ อ.แม่ทะ จ.ลำปาง ปี 2564</t>
  </si>
  <si>
    <t>โครงการพัฒนาระบบบริหารคุณภาพห้องปฏิบัติการ รพ.แม่ทะ อ.แม่ทะ จ.ลำปาง ปี2564</t>
  </si>
  <si>
    <t>โครงการ ธำรงมาตรฐานห้องปฏิบัติการทางรังสีวินิจฉัยตามเกณฑ์มาตรฐาน กรมวิทยาศาสตร์การแพทย์ กระทรวงสาธารณสุข รพ.แม่ทะ อ.แม่ทะ จ.ลำปาง ปี2564</t>
  </si>
  <si>
    <t>โครงการพัฒนาและส่งเสริมพฤติกรรมสุขภาพกลุ่มวัยทํางานอ.แม่ทะ จ.ลำปาง ปี 2564</t>
  </si>
  <si>
    <t>โครงการพัฒนาและระบบการดูแลสุขภาพผู้สูงอายุ อ.แม่ทะ จ.ลำปาง ปี 2564</t>
  </si>
  <si>
    <t>โครงการเฝ้าระวังผู้ที่ความเสี่ยงต่อการฆ่าตัวตาย อ.แม่ทะ จ.ลำปาง ปีงบประมาณ 2564</t>
  </si>
  <si>
    <t>รวม ย.3 ทั้งหมด ..............2................ โครงการ เป็นเงิน</t>
  </si>
  <si>
    <t>รวม ย.4 ทั้งหมด ..............5................ โครงการ เป็นเงิน</t>
  </si>
  <si>
    <t>รวม แก้ไขปัญหา ทั้งหมด .....1........ โครงการ เป็นเงิน</t>
  </si>
  <si>
    <t>ยุทธศาสตร์ที่ 2 ด้านบริการเป็นเลิศ(Service Excellence)</t>
  </si>
  <si>
    <t>ประเด็น / งาน : การพัฒนาคุณภาพชีวิตระดับอำเภอ(พชอ.)</t>
  </si>
  <si>
    <t xml:space="preserve">       ร้อยละของอำเภอที่มีการพัฒนาคุณภาพชีวิตระดับอำเภอ (พชอ.) ที่มีคุณภาพ (ร้อยละ100)</t>
  </si>
  <si>
    <t>1. แต่งตั้งคณะกรรมการพัฒนาคุณชีวิตระดับอำเภอ (พชอ.) คณะกรรมการพัฒนาคุณชีวิตระดับตำบล และคณะอนุกรรมการตามประเด็นขับเคลื่อน 3 ประเด็น</t>
  </si>
  <si>
    <t>2. ประเด็นขับเคลื่อน 3 ประเด็นประกอบด้วย 1.อาหารปลอดภัย 2.การจัดการขยะและแก้ไขปัญหาสิ่งแวดล้อม 3.ผู้สูงอายุ</t>
  </si>
  <si>
    <t>1. ทบทวนการแต่งตั้งคณะกรรมการ /กำหนดบทบาทหน้าที่</t>
  </si>
  <si>
    <t xml:space="preserve"> 1.1 คณะกรรมการพัฒนาคุณภาพชีวิตระดับอำเภอ (พชอ.)/</t>
  </si>
  <si>
    <t>1 ชุด / 21 คน</t>
  </si>
  <si>
    <t xml:space="preserve"> - มีคณะกรรมการพัฒนาคุณภาพชีวิตระดับ</t>
  </si>
  <si>
    <t>อำเภอตามระเบียบสำนักนายกฯและมีคณะ</t>
  </si>
  <si>
    <t>พชอ.</t>
  </si>
  <si>
    <t xml:space="preserve"> 1.2 คณะกรรมการพัฒนาคุณภาพชีวิตระดับตำบล (พชต.)/</t>
  </si>
  <si>
    <t>กรรมการพัฒนาคุณภาพชีวิตระดับตำบล</t>
  </si>
  <si>
    <t>และระดับหมู่บ้านที่ประกอบด้วยภาคีเครือข่าย</t>
  </si>
  <si>
    <t xml:space="preserve"> 1.3 คณะกรรมการพัฒนาคุณภาพชีวิตระดับหมู่บ้าน (พชม.)/</t>
  </si>
  <si>
    <t>ทุกภาคส่วน ร่วมกันขับเคลื่อนใน 3 ประเด็น</t>
  </si>
  <si>
    <t>(1.)อาหารปลอดภัย (2.)การจัดการขยะและ</t>
  </si>
  <si>
    <t xml:space="preserve"> 1.4 คณะอนุกรรมการตามประเด็นปัญหาการขับเคลื่อน 3 ประเด็น</t>
  </si>
  <si>
    <t>1 ชุด</t>
  </si>
  <si>
    <t>แก้ไขปัญหาสิ่งแวดล้อม (3.)ผู้สูงอายุ</t>
  </si>
  <si>
    <t>(1.)อาหารปลอดภัย (2.)การจัดการขยะและแก้ไขปัญหาสิ่งแวดล้อม</t>
  </si>
  <si>
    <t>3 ประเด็น</t>
  </si>
  <si>
    <t xml:space="preserve"> -มีคณะอนุกรรมการดำเนินงานตามประเด็น</t>
  </si>
  <si>
    <t>(3.)ผู้สูงอายุ</t>
  </si>
  <si>
    <t>ขับเคลื่อน 3 ประเด็น ร่วมกันคิดวิเคราะห์</t>
  </si>
  <si>
    <t>2.ประชุมคณะกรรมการ</t>
  </si>
  <si>
    <t xml:space="preserve"> วางแผน ร่วมดำเนินงาน และร่วมติดตาม</t>
  </si>
  <si>
    <t xml:space="preserve"> 2.1 ประชุมคณะกรรมการพัฒนาคุณภาพชีวิตระดับอำเภอ (พชอ.)</t>
  </si>
  <si>
    <t xml:space="preserve"> -ทุกภาคส่วนทั้งภาครัฐ ภาคเอกชน และ</t>
  </si>
  <si>
    <t>พย.63,กพ.64</t>
  </si>
  <si>
    <t>ภาคประชาชน ร่วมขับเคลื่อนแก้ไขปัญหา</t>
  </si>
  <si>
    <t xml:space="preserve"> -ค่าอาหารว่าง 40*25*8=8000</t>
  </si>
  <si>
    <t>พค.64, สค.64</t>
  </si>
  <si>
    <t>พชอ.,ผอ.รพ.สต.,ทีมนำฯ</t>
  </si>
  <si>
    <t>ทั้งระดับอำเภอ ระดับตำบล และระดับหมู่บ้าน</t>
  </si>
  <si>
    <t xml:space="preserve"> -ค่าอาหารกลางวัน40*50*4=8000</t>
  </si>
  <si>
    <t xml:space="preserve"> 2.2 ประชุมคณะกรรมการพัฒนาคุณภาพชีวิตระดับตำบล(พชต.)</t>
  </si>
  <si>
    <t>ตามบริบทของแต่ละพื่นที่ ส่งผลให้ประชาชน</t>
  </si>
  <si>
    <t xml:space="preserve">  ค่าวัสดุ/ป้าย/ถ่ายเอกสาร 2000</t>
  </si>
  <si>
    <t>พชต.</t>
  </si>
  <si>
    <t>มีคุณภาพชีวิตที่ดี</t>
  </si>
  <si>
    <t>พชม.</t>
  </si>
  <si>
    <t xml:space="preserve"> 2.4ประชุมคณะอนุกรรมการตามประเด็นปัญหาการขับเคลื่อน3ประเด็น</t>
  </si>
  <si>
    <t>คณะอนุกรรมการ</t>
  </si>
  <si>
    <t>(1)อาหารปลอดภัย (2)การจัดการขยะและแก้ไขปัญหาสิ่งแวดล้อม</t>
  </si>
  <si>
    <t>(3)ผู้สูงอายุ</t>
  </si>
  <si>
    <t xml:space="preserve">  2.4.1 ทำแผนงานโครงการแบบมีส่วนร่วมตามประเด็นปัญหา</t>
  </si>
  <si>
    <t>3. ดำเนินการ การบริหารจัดการ  สร้างกลไกและพัฒนาคุณภาพชีวิตโดย</t>
  </si>
  <si>
    <t>การบูรณาการอย่างมีส่วนร่วมของทุกภาคส่วนในต่ละพื้นที่(ตำบล/หมู่บ้าน)</t>
  </si>
  <si>
    <t xml:space="preserve">และดำเนินงานบูรณาการตำบลวิถีใหม่ปลอดภัยจากโควิด๑๙ </t>
  </si>
  <si>
    <t>4.สรุปผลการดำเนินการ (ระดับหมู่บ้าน/ตำบล/อำเภอ)</t>
  </si>
  <si>
    <t>ทุกเดือน(12ครั้ง)</t>
  </si>
  <si>
    <t xml:space="preserve">   4.1 ผลลัพธ์กระบวนการ UCCARE</t>
  </si>
  <si>
    <t>รายไตรมาส(4ครั้ง)</t>
  </si>
  <si>
    <t xml:space="preserve">  4.2 ผลลัพธ์ด้าน Clinical ตามประเด็นขับเคลื่อน</t>
  </si>
  <si>
    <t xml:space="preserve">  4.3 ผลลัพธ์ด้าน Social /คุณภาพชีวิต</t>
  </si>
  <si>
    <t xml:space="preserve">     - ประชุม พชอ./พชต/พชม./ อนุคณะกรรมการ</t>
  </si>
  <si>
    <t>พย.63,กพ.,พค.,สค.64</t>
  </si>
  <si>
    <t xml:space="preserve">     - ประชุมหัวหน้าส่วนราชการ / กำนัน ผู้ใหญ่บ้าน</t>
  </si>
  <si>
    <t xml:space="preserve">     - ประชุม คปสอ. / ผอ.รพ.สต.</t>
  </si>
  <si>
    <t>มค.64-กย.64</t>
  </si>
  <si>
    <t>คุณภาพชีวิตระดับตำบล / ตำบลจัดการสุขภาพ/</t>
  </si>
  <si>
    <t>(10 ครั้ง)</t>
  </si>
  <si>
    <t xml:space="preserve">ตำบลวิถีใหม่ปลอดภัยจากโควิด๑๙ </t>
  </si>
  <si>
    <t>พชอ./พชต.</t>
  </si>
  <si>
    <t>(บูรณาการ วัน อสม.แห่งชาติ)</t>
  </si>
  <si>
    <t xml:space="preserve"> -พชอ.,พชต.,พชอ</t>
  </si>
  <si>
    <t xml:space="preserve"> อปท. แกนนำชุมชน</t>
  </si>
  <si>
    <t xml:space="preserve">  อสม. ประชาชน</t>
  </si>
  <si>
    <t>รหัสโครงการ  100208</t>
  </si>
  <si>
    <t>โครงการพัฒนาคุณภาพชีวิตระดับอำเภอ (พชอ.) อำเภอแม่ทะ จังหวัดลำปาง ปี 2564</t>
  </si>
  <si>
    <t>ประเด็น / งาน :  สาขา  Stroke</t>
  </si>
  <si>
    <t xml:space="preserve">          1.  ร้อยละของผู้ป่วย stroke รายใหม่ เข้าถึงระบบบริการได้ทันเวลาภายใน 3 ชม.หลังเกิดอาการ &gt;  50%</t>
  </si>
  <si>
    <t xml:space="preserve">          2.  อัตราผู้ป่วย รายใหม่/  recurrent stroke มีจำนวนลดลงจากปีที่ผ่านมา</t>
  </si>
  <si>
    <t xml:space="preserve">          3.อัตราผู้ป่วย stroke รายใหม่ ที่มารับการ admit ได้รับการฟื้นฟูกายภาพบำบัดและส่งต่อดูแลต่อเนื่องที่ชุมชน 100 %</t>
  </si>
  <si>
    <t xml:space="preserve">          4. จำนวนผู้ป่วย Stroke เสียชีวิต  &lt; 7% </t>
  </si>
  <si>
    <t>ข้อมูลพื้นฐาน/ วิเคราะห์สถานการณ์ปัญหาปี61 -มีค.63</t>
  </si>
  <si>
    <t xml:space="preserve">          1ข้อมูลผู้ป่วยรายใหม่ปี2561- ครึ่งปีงบ2563 พบผู้ป่วยรายใหม่ทั้งหมด 92,82,44 คนตามลำดับ </t>
  </si>
  <si>
    <t xml:space="preserve">          2  ผู้ป่วยมี underlining(ป่วยด้วยDM / HT ) BP มากกว่าหรือเท่ากับ 140/90 mmhg ร้อยละ57.14,65.12,72.22ตามลำดับ</t>
  </si>
  <si>
    <t xml:space="preserve">          3.ผู้ป่วยมีunderlining( ป่วยด้วยโรคDM/ HT )  FBSมากกว่าหรือเท่ากับ 130 mg% ร้อยละ32.65,16.28,11.11ตามลำดับ</t>
  </si>
  <si>
    <t xml:space="preserve">          4 ผู้ป่วยStroke เข้าถึงบริการได้ทันเวลาภายในเวลา 3ชม.หลังเกิดอาการร้อยละ 21.17 ,39.02 , 46.66 ตามลำดับ</t>
  </si>
  <si>
    <t>รหัสโครงการ 100209</t>
  </si>
  <si>
    <t>โครงการพัฒนาระบบบริการสุขภาพสาขาโรค Stroke อ.แม่ทะ จ.ลำปาง ปี 2564</t>
  </si>
  <si>
    <t>ตค63-กย.64</t>
  </si>
  <si>
    <t>งาน NCD /OPD</t>
  </si>
  <si>
    <t>CM Stroke</t>
  </si>
  <si>
    <t>1.1.การคัดกรองโรคในผู้ป่วยเบาหวานและความดันโลหิตสูง กำหนดการตรวจ</t>
  </si>
  <si>
    <t>Lab ประจำปี DM,HT   ให้ครอบคลุม</t>
  </si>
  <si>
    <t>DM,HT ที่ได้ตรวจLab.&gt; 80</t>
  </si>
  <si>
    <t>1.2. ติตตามผลการตรวจLabเมื่อผู้ป่วยมารับบริการมีการลงผลบันทึกLabในสมุดและคำนวน CVD Risk  ทุกราย</t>
  </si>
  <si>
    <t>1.3.ปฏิบัติตามแนวทางการดูแลผู้ป่วยโรค Stroke ตั้งแต่ การเข้าถึง- admit - ดูแลต่อเนื่องถึงชุมชน</t>
  </si>
  <si>
    <t>ผู้ป่วยStroke</t>
  </si>
  <si>
    <t xml:space="preserve">  อัตราผู้ป่วย รายใหม่/  </t>
  </si>
  <si>
    <t xml:space="preserve">recurrent stroke </t>
  </si>
  <si>
    <t>ลดลงจากปีที่ผ่านมา</t>
  </si>
  <si>
    <t>1.4.จัดทำทะเบียนผู้ป่วย แยกตาม รพสต. ให้เป็นปัจจุบัน</t>
  </si>
  <si>
    <t>CM  stroke</t>
  </si>
  <si>
    <t>1.5.มีจุดคัดกรองผู้ป่วย (Triage )เพื่อประเมินส่งผู้ป่วยเข้ารับบริการ ER ทันที(Stroke fast track)</t>
  </si>
  <si>
    <t>ผู้ป่วยStroke เข้าถึงระบบ</t>
  </si>
  <si>
    <t>บริการทันเวลาภายใน</t>
  </si>
  <si>
    <t>3ชม.หลังเกิดอาการ &gt; 50%</t>
  </si>
  <si>
    <t>2.จัดโปรแกรมส่งเริม ป้องกัน รักษา ฟื้นฟู เพื่อให้ผู้ป่วยดูแลสุขภาพตนเอง</t>
  </si>
  <si>
    <t>ผู้ป่วย DM,HT,DLP</t>
  </si>
  <si>
    <t>ต.ค. 63 - กย.64</t>
  </si>
  <si>
    <t xml:space="preserve"> และมีความรอบรู้ด้านสุขภาพ และการเข้าถึงบริการ</t>
  </si>
  <si>
    <t>และ old CVA</t>
  </si>
  <si>
    <t xml:space="preserve">  แพทย์,เภสัชกร</t>
  </si>
  <si>
    <t>2.1.ให้ความรู้ คำแนะนำปรึกษาในเรื่องการ ปฏิบัติตัว รายกลุ่มโรคDM ,HT,Old CVA</t>
  </si>
  <si>
    <t>CM stroke</t>
  </si>
  <si>
    <t>2.2ให้ความรู้ คำแนะนำปรึกษารายบุคคล ( care plan) กรณีควบคุมโรคไม่ได้ (กลุ่มสีแดง)</t>
  </si>
  <si>
    <t>2.3 ให้ความรู้ คำแนะนำผู้ป่วยและญาติ ที่ผลCVD risk เสี่ยงสูงขึ้นไป พร้อมแจกแผ่นพับ</t>
  </si>
  <si>
    <t>Stroke , MI   Alert  ทุกราย</t>
  </si>
  <si>
    <t>2.4 จัดทำป้ายให้ความรู้ Stroke,MI  Alert 2ป้าย</t>
  </si>
  <si>
    <t>2.5.ประสานเครือข่าย รพสต, องค์กรท้องถิ่น เพื่อพัฒนาระบบการส่งต่อ 1669</t>
  </si>
  <si>
    <t>รพ.แม่ทะ,NPCU</t>
  </si>
  <si>
    <t>รพสต,องค์กรท้องถิ่น</t>
  </si>
  <si>
    <t>2.6.รณรงค์และประชาสัมพันธ์ในเรื่องความรู้เรื่องโรค อาการเตือน การเข้าถึงบริการอย่างรวดเร็ว (1669) ในกิจกรรมชุมชน/หอกระจายข่าวอย่างต่อเนื่อง</t>
  </si>
  <si>
    <t>2.7 มี CPG ดูแลผู้ป่วยต่อเนื่องจากเข้ารับบริการที่รพ. ถึงบ้านและชุมชน ติดตามเยี่ยมบ้าน</t>
  </si>
  <si>
    <t>ผู้ป่วยรายใหม่ได้รับการฟื้น</t>
  </si>
  <si>
    <t>ฟูทางกายภาพบำบัด</t>
  </si>
  <si>
    <t xml:space="preserve"> จำนวนผู้ป่วย Stroke </t>
  </si>
  <si>
    <t xml:space="preserve">เสียชีวิต  &lt; 7% </t>
  </si>
  <si>
    <t>ต.ค. 63 - สค64</t>
  </si>
  <si>
    <t>3.1ส่งพยาบาลเพื่อเข้าศึกษาต่อหลักสูตรการพยาบาลเฉพาะทางผู้ป่วยstrokeที่ทันสมัย</t>
  </si>
  <si>
    <t>รพสต</t>
  </si>
  <si>
    <t>ผู้ป่วย Stroke</t>
  </si>
  <si>
    <t>จนท IT</t>
  </si>
  <si>
    <t>พยาบาล</t>
  </si>
  <si>
    <t>ศูนย์รับ-ส่งต่อ</t>
  </si>
  <si>
    <t>รพ.แม่ทะ/ รพสต</t>
  </si>
  <si>
    <t>มีความพร้อมใช้ของอุปกรณ์</t>
  </si>
  <si>
    <t>และเพียงพอ</t>
  </si>
  <si>
    <t>51..เครื่อง Suction</t>
  </si>
  <si>
    <t>นักกายภาพ</t>
  </si>
  <si>
    <t>5.2.เครื่องผลิตออกซิเจน</t>
  </si>
  <si>
    <t xml:space="preserve">ศูนย์ COC </t>
  </si>
  <si>
    <t>5.3.อุปกรณ์ช่วยเดิน  (walker/wheel chair)</t>
  </si>
  <si>
    <t>5.4.ที่นอนลม</t>
  </si>
  <si>
    <t xml:space="preserve">ประเด็น / งาน    การพัฒนาคลินิกหมอครอบครัว (PCU-NPCU) </t>
  </si>
  <si>
    <t xml:space="preserve">         1. ร้อยละของคลินิกหมอครอบครัวที่เปิดดำเนินการในพื้นที่ ( 5 ทีม ร้อยละ 100 ) </t>
  </si>
  <si>
    <t xml:space="preserve">         2. ร้อยละของคลินิกหมอครอบครัวที่ขึ้นทะเบียนจัดตั้งเป็นหน่วยบริการปฐมภูมิและเครือข่ายหน่วยบริการปฐมภูมิ ( 5 ทีม ปี 2564) </t>
  </si>
  <si>
    <t xml:space="preserve">         3. ระดับความสำเร็จของการดำเนินงานคลินิกหมอครอบครัวในการจัดบริการดูแลสุขภาพแบบองค์รวมสำหรับประชาชน</t>
  </si>
  <si>
    <t>1. รพ.สต.บ้านนากวาง ขึ้นทะเบียนหน่วยบริการปฐมภูมิและเครือข่ายหน่วยบริการปฐมภูมิ ในปีงบประมาณ 2562</t>
  </si>
  <si>
    <t>2. รพ.สต.บ้านหนอง ขึ้นทะเบียนหน่วยบริการปฐมภูมิและเครือข่ายหน่วยบริการปฐมภูมิ ปีงบประมาณ 2563</t>
  </si>
  <si>
    <t>3. ดำเนินงานจัดตั้งคลินิกหมอครอบครัว(NPCU) จำนวน 2 แห่ง</t>
  </si>
  <si>
    <t xml:space="preserve">        รพ.สต.บ้านนากวาง    ดำเนินการในปี 2562 (NPCUนากวาง : รพ.สต.บ้านนากวาง บ้านใหม่ บ้านหัวเสือ บ้านสามขา และบ้านแพะใหม่)</t>
  </si>
  <si>
    <t xml:space="preserve">        รพ.สต.บ้านหนอง      ดำเนินการในปี 2563 (NPCUบ้านหนอง : รพ.สต.บ้านหนอง และบ้านฮ่องห้า)</t>
  </si>
  <si>
    <t>ปีงบประมาณ 2564 ดำเนินการเต็มพื้นที่ รวมทั้งหมด 5 ทีม</t>
  </si>
  <si>
    <t xml:space="preserve">        NPCU บ้านกิ่ว : รพ.สต.บ้านกิ่ว บ้านบอม และบ้านแม่วะ</t>
  </si>
  <si>
    <t xml:space="preserve">        NPCU บ้านอ้วน : รพ.สต.บ้านอ้วน บ้านนาคต</t>
  </si>
  <si>
    <t xml:space="preserve">        NPCU รพ.แม่ทะ : รพ.แม่ทะ รพ.สต.บ้านน้ำโทก</t>
  </si>
  <si>
    <t>รหัส 100210</t>
  </si>
  <si>
    <t xml:space="preserve">โครงการพัฒนาหน่วยบริการปฐมภูมิและคลินิคหมอครอบครัว </t>
  </si>
  <si>
    <t>ต.ค.63-กย.64</t>
  </si>
  <si>
    <t>พญ.ณัฐกานต์</t>
  </si>
  <si>
    <t>อำเภอแม่ทะ จังหวัดลำปาง ปี 2564</t>
  </si>
  <si>
    <t>พ.พิทยาธร</t>
  </si>
  <si>
    <t xml:space="preserve">  ระดับอำเภอ</t>
  </si>
  <si>
    <t>1.ทบทวนคณะกรรมการพัฒนาระบบบริการปฐมภูมิ อำเภอแม่ทะ</t>
  </si>
  <si>
    <t>1.ประชาชนสามารถจัดการ</t>
  </si>
  <si>
    <t xml:space="preserve">  1.1 คณะกรรมการดำเนินการ ระดับอำเภอ</t>
  </si>
  <si>
    <t>1 คณะ</t>
  </si>
  <si>
    <t>ปัญหาสุขภาพของตนเองได้</t>
  </si>
  <si>
    <t xml:space="preserve">  1.2 คณะทำงานประจำเครือข่ายหน่วยบริการปฐมภูมิ (NPCU)</t>
  </si>
  <si>
    <t>5 ทีม</t>
  </si>
  <si>
    <t>ส่งผลให้มีสุขภาพดี และ</t>
  </si>
  <si>
    <t>2. ประชุมคณะกรรมการ / ทีมทำงาน</t>
  </si>
  <si>
    <t xml:space="preserve">  2.1 คณะกรรมการดำเนินการ ระดับอำเภอ</t>
  </si>
  <si>
    <t>2.ประชาชนสามารถเข้าถึง</t>
  </si>
  <si>
    <t xml:space="preserve">      (บูรณาการกับการประชุม คปสอ. ประชุม พชอ.)</t>
  </si>
  <si>
    <t>บริการได้ดีขึ้น</t>
  </si>
  <si>
    <t xml:space="preserve">  2.2 คณะทำงานประจำเครือข่ายหน่วยบริการปฐมภูมิ  (NPCU)</t>
  </si>
  <si>
    <t>3.ระบบบริการที่มีความเชื่อม</t>
  </si>
  <si>
    <t xml:space="preserve">    (1) ทีม NPCU นากวาง : รพ.สต.บ้านนากวาง บ้านใหม่ บ้านหัวเสือ </t>
  </si>
  <si>
    <t>NPCU นากวาง</t>
  </si>
  <si>
    <t>โยงกับชุมชน และต่อเนื่อง</t>
  </si>
  <si>
    <t xml:space="preserve"> พย.63,มค.,มีค.64</t>
  </si>
  <si>
    <t xml:space="preserve"> ทีม NPCU นากวาง</t>
  </si>
  <si>
    <t>บ้านสามขา และบ้านแพะใหม่</t>
  </si>
  <si>
    <t>4.ประชาชนมีส่วนร่วมในการ</t>
  </si>
  <si>
    <t xml:space="preserve"> -ค่าอาหารว่าง 20 *25*6 = 3000</t>
  </si>
  <si>
    <t xml:space="preserve"> พค.,กค.สค.63</t>
  </si>
  <si>
    <t>แก้ไขปัญหาสุขภาพ โดย</t>
  </si>
  <si>
    <t xml:space="preserve"> -ค่าวัสดุ  = 1000</t>
  </si>
  <si>
    <t xml:space="preserve">    (2) ทีม NPCU บ้านหนอง :  รพ.สต.บ้านหนอง และบ้านฮ่องห้า</t>
  </si>
  <si>
    <t>NPCU บ้านหนอง</t>
  </si>
  <si>
    <t>ร่วมคิด ร่วมวางแผน ร่วม</t>
  </si>
  <si>
    <t>ทีม NPCU บ้านหนอง</t>
  </si>
  <si>
    <t xml:space="preserve">ดำเนินการ ร่วมรับผิดชอบ </t>
  </si>
  <si>
    <t>โดยนำทรัพยากรในพื้นที่มา</t>
  </si>
  <si>
    <t xml:space="preserve">    (3) ทีม NPCU บ้านกิ่ว : รพ.สต.บ้านกิ่ว บ้านบอม และบ้านแม่วะ</t>
  </si>
  <si>
    <t>NPCU บ้านกิ่ว</t>
  </si>
  <si>
    <t>ใช้ประโยชน์</t>
  </si>
  <si>
    <t>ทีม NPCU บ้านกิ่ว</t>
  </si>
  <si>
    <t>ประชุมคณะกรรมการ เพื่อกำหนดกรอบ และ ระบบ</t>
  </si>
  <si>
    <t>5.มีนโยบายสาธารณะด้าน</t>
  </si>
  <si>
    <t>การดำเนินงาน ควบคุมกำกับ ติดตามประเมินผล</t>
  </si>
  <si>
    <t>สุขภาพในชุมชน</t>
  </si>
  <si>
    <t>เดือนละ 1 ครั้ง / รายงานผลการดำเนินงาน</t>
  </si>
  <si>
    <t>6.มีBest Practice นวัตกรรม</t>
  </si>
  <si>
    <t>ในการประชุมหัวหน้าส่วนราชการอำเภอ และ</t>
  </si>
  <si>
    <t xml:space="preserve">ในพื้นที่ </t>
  </si>
  <si>
    <t>สสจ.ทุก 3 เดือน</t>
  </si>
  <si>
    <t>7.ลดแออัด ลดรอคอย ในรพ.แม่ทะ</t>
  </si>
  <si>
    <t>8. มีผลลัพธ์การดำเนินงานที่</t>
  </si>
  <si>
    <t>5.ลดแออัด ลดรอคอย รพ.แม่ทะ</t>
  </si>
  <si>
    <t>6.การบริการมีประสิทธิภาพ</t>
  </si>
  <si>
    <t xml:space="preserve">    (4) ทีม NPCU บ้านอ้วน : รพ.สต.บ้านอ้วน บ้านนาคต</t>
  </si>
  <si>
    <t>NPCU บ้านอ้วน</t>
  </si>
  <si>
    <t xml:space="preserve"> - ด้านคุณภาพบริการ</t>
  </si>
  <si>
    <t>ทีม NPCU บ้านอ้วน</t>
  </si>
  <si>
    <t xml:space="preserve">(Clinical Outcome) </t>
  </si>
  <si>
    <t xml:space="preserve"> - ด้านส่งเสริมป้องกันในพื้นที่ </t>
  </si>
  <si>
    <t xml:space="preserve">    (5) ทีม NPCU รพ.แม่ทะ : รพ.แม่ทะ รพ.สต.บ้านน้ำโทก</t>
  </si>
  <si>
    <t>NPCU รพ.แม่ทะ</t>
  </si>
  <si>
    <t xml:space="preserve"> - การดำเนินงานกลุ่มวัย</t>
  </si>
  <si>
    <t>ทีมNPCUรพ.แม่ทะ</t>
  </si>
  <si>
    <t xml:space="preserve">     1) แม่และเด็ก </t>
  </si>
  <si>
    <t xml:space="preserve">     2) พัฒนาการเด็ก </t>
  </si>
  <si>
    <t xml:space="preserve">     3) NCD</t>
  </si>
  <si>
    <t xml:space="preserve">     4) ผู้สูงอายุ</t>
  </si>
  <si>
    <t xml:space="preserve">7.ทีมมีทักษะเรื่อง Health </t>
  </si>
  <si>
    <t>Literacy, ระบบสุขภาพชุมชน,</t>
  </si>
  <si>
    <t xml:space="preserve"> เวชศาสตร์ครอบครัว</t>
  </si>
  <si>
    <r>
      <t>3.พัฒนาการดำเนินงานตามหลัก 3</t>
    </r>
    <r>
      <rPr>
        <b/>
        <sz val="18"/>
        <color theme="1"/>
        <rFont val="TH SarabunPSK"/>
        <family val="2"/>
      </rPr>
      <t>S</t>
    </r>
    <r>
      <rPr>
        <b/>
        <sz val="14"/>
        <color theme="1"/>
        <rFont val="TH SarabunPSK"/>
        <family val="2"/>
      </rPr>
      <t xml:space="preserve"> </t>
    </r>
  </si>
  <si>
    <t>3.1 Staff</t>
  </si>
  <si>
    <t xml:space="preserve">    </t>
  </si>
  <si>
    <t xml:space="preserve"> 1. พัฒนาศักยภาพบุคลากร ในทีมสหวิชาชีพ ขณะปฏิบัติงาน ตามแนวคิด</t>
  </si>
  <si>
    <t>5 คณะ</t>
  </si>
  <si>
    <t>แพทย์FM</t>
  </si>
  <si>
    <t xml:space="preserve">พญ.ฤดีรัตน์ </t>
  </si>
  <si>
    <t>เวชศาสตร์ครอบครัวแบบ OJT โดยแพทย์เวชศาสตร์ครอบครัวประจำโซน</t>
  </si>
  <si>
    <t>ประจำNPCU</t>
  </si>
  <si>
    <t>สืบวงศ์แพทย์</t>
  </si>
  <si>
    <t xml:space="preserve"> 2. พัฒนาศักยภาพทีมเรื่อง Health Literacy ขณะปฏิบัติงาน</t>
  </si>
  <si>
    <t xml:space="preserve"> 3. จัดทำวิจัยหรือ R2R เรื่องที่เป็นปัญหาในพื้นที่ (บูรณาการกับ ยุทธ 3 )</t>
  </si>
  <si>
    <t xml:space="preserve">     13 เรื่อง</t>
  </si>
  <si>
    <t>(รพ.สต.ละ 1 เรื่อง)</t>
  </si>
  <si>
    <t>ทีมวิชาการอำเภอ</t>
  </si>
  <si>
    <t xml:space="preserve"> 4. จัดเวทีแลกเปลี่ยนเรียนรู้ระหว่าง NPCU</t>
  </si>
  <si>
    <t>10คน/NPCU</t>
  </si>
  <si>
    <t xml:space="preserve"> -ค่าอาหารกลางวัน 30 *50*2 = 3000</t>
  </si>
  <si>
    <t xml:space="preserve"> -ค่าอาหารว่าง 30 *25*4 = 3000</t>
  </si>
  <si>
    <t>5. มอบรางวัลนวตกรรมดีเด่นในการดูแลผู้ป่วย</t>
  </si>
  <si>
    <t>5 รางวัล</t>
  </si>
  <si>
    <t>6. พัฒนาศักยภาพแกนนำ Health Literacy แต่ละหมู่บ้าน</t>
  </si>
  <si>
    <t xml:space="preserve"> - ค่ารางวัล 5 รางวัล 3000 บาท</t>
  </si>
  <si>
    <t>3.2 System</t>
  </si>
  <si>
    <t>จัดระบบบริการให้มีคุณภาพ โดยใช้หลัก 1A4C</t>
  </si>
  <si>
    <t>1. Medical service (เน้น NCD ANC พัฒนาการเด็ก สูงอายุ )</t>
  </si>
  <si>
    <t>2. จัดระบบ Refer (ระหว่างNPCU, ไป รพ.แม่ทะ และ รพ.เครือข่าย) มีระบบ GREEN CHANNEL ลดเวลาแต่ไม่ลัดคิว</t>
  </si>
  <si>
    <t>ทีม 5 NPCU</t>
  </si>
  <si>
    <t>3. จัดระบบ Consultation 24 hr.</t>
  </si>
  <si>
    <t>4. จัดระบบ NCD / จิตเวช โดยใช้ นากวางโมเดล ขยายเต็มพื้นที่</t>
  </si>
  <si>
    <t xml:space="preserve">    - ระบบสื่อสารกับผู้ป่วย/ผู้ดูแล ด้วยปิงปองจราจรชีวิต 7 สี</t>
  </si>
  <si>
    <t xml:space="preserve">    - ระบบดูแลผู้ป่วยแบบ SKILL MIX เพิ่มศักยภาพ อสม.และทีม</t>
  </si>
  <si>
    <t xml:space="preserve">    - ระบบนัดรายหมู่บ้าน CUSTOMIZE FOGUS</t>
  </si>
  <si>
    <t xml:space="preserve">    - จัดทำสื่อสุขศึกษา เน้น Health Literacy ตามบริบทพื้นที่   </t>
  </si>
  <si>
    <t xml:space="preserve">    - ปรับระบบการคืนและวิเคราะห์ข้อมูล ทำทันที (รายหมู่บ้าน)</t>
  </si>
  <si>
    <t>NPCU ละ 3000 บาท</t>
  </si>
  <si>
    <t xml:space="preserve">    - ระบบการดูแลต่อเนื่องที่บ้านโดยทีมสหวิชาชีพ,มอค.,อสม.และชุมชน</t>
  </si>
  <si>
    <t xml:space="preserve">    - Pilot Area เพิ่มการเข้าถึง (ในหมู่บ้านที่อยู่ห่างไกล)</t>
  </si>
  <si>
    <t xml:space="preserve">    - พัฒนาการใช้เทคโนโลยีในการติดตามและโต้ตอบระหว่างทีมที่ดูแล</t>
  </si>
  <si>
    <t xml:space="preserve">      กับผู้ป่วยและครอบครัว</t>
  </si>
  <si>
    <t xml:space="preserve">5. พัฒนาระบบ IT เพื่อให้เกิดการเชื่อมโยงข้อมูลระหว่าง รพ.และ NPCU </t>
  </si>
  <si>
    <t>6. จัดระบบยาให้ตอบสนองการให้บริการทั้งปริมาณและคุณภาพ</t>
  </si>
  <si>
    <t>7. จัดระบบ LAB ให้เอื้อต่อผู้ให้และผู้รับบริการใน NPCU</t>
  </si>
  <si>
    <t>8. จัดระบบการดูแลผู้สูงอายุที่มารับบริการโดยเน้นการเข้าถึงและความต่อเนื่องในการดูแล</t>
  </si>
  <si>
    <t>9. จัดระบบ ANC และการคัดกรอง การวางแผนการตั้งครรภ์ และการคุมกำเนิด โดยเน้นกลุ่มเสี่ยง 3 กลุ่มตามที่จังหวัดกำหนด ในหณิงวัย 15-55 ปี</t>
  </si>
  <si>
    <t>10. จัดระบบการคัดกรองและการติดตามเด็กที่สงสัยพัฒนาการล่าช้า โดยการพัฒนาทีมและ อสม.ให้มีทักษะในการดูแล</t>
  </si>
  <si>
    <t>11. จัดเวทีแลกเปลี่ยนเรียนรู้ระหว่างชุมชน โดยเฉพาะประเด็นที่เป็นปัญหาในพื้นที่ รายไตรมาส บูรณาการกับ กสต.</t>
  </si>
  <si>
    <t>กปท.</t>
  </si>
  <si>
    <t>12.มอบรางวัลบุคคลต้นแบบปรับพฤติกรรม เพื่อสร้างแกนนำแต่ละหมู่บ้านในเรื่อง Health Literacy</t>
  </si>
  <si>
    <t>13. จัดระบบดูแลต่อเนื่องในพื้นที่ร่วมกับเครือข่ายชุมชน ในกลุ่มโรค Intermidiate care (stroke, head injury และ spine injury)</t>
  </si>
  <si>
    <t>NPCUบ้านนากวาง</t>
  </si>
  <si>
    <t>3.3 Structure (บูรณาการแผนงบค่าเสื่อม)</t>
  </si>
  <si>
    <t xml:space="preserve"> 1.ปรับปรุงโครงสร้างอาคาร </t>
  </si>
  <si>
    <t>งบค่าเสือม</t>
  </si>
  <si>
    <t xml:space="preserve">   1.1 รพ.สต.บ้านหนอง</t>
  </si>
  <si>
    <t xml:space="preserve">      - ปรับปรุงห้องด้านหลังอาคารสำหรับให้บริการผู้ป่วย</t>
  </si>
  <si>
    <t xml:space="preserve">      - ต่อเติมกันสาดด้านหน้าอาคาร</t>
  </si>
  <si>
    <t xml:space="preserve">   1.2 รพ.สต.นากวาง</t>
  </si>
  <si>
    <t xml:space="preserve">     - ปรับปรุงห้องสำหรับเก็บครุภัณฑ์ HOME WARD</t>
  </si>
  <si>
    <t xml:space="preserve">     - ปรับปรุงโรงจอดรถสำหรับผู้มารับบริการ</t>
  </si>
  <si>
    <t xml:space="preserve"> 2.จัดหาอุปกรณ์เครื่องมือแพทย์ที่จำเป็น</t>
  </si>
  <si>
    <t xml:space="preserve"> ระดับตำบล</t>
  </si>
  <si>
    <t>NPCU ดำเนินการแก้ไขปัญหาสุขภาพของประชาชนในเขตรับผิดชอบ</t>
  </si>
  <si>
    <t>NPCU ทุกแห่ง</t>
  </si>
  <si>
    <t>ทีม NPCU</t>
  </si>
  <si>
    <t>1.จัดทำทะเบียนข้อมูลประชากรกลุ่มเป้าหมายทุกกลุ่มวัย ในพื้นที่</t>
  </si>
  <si>
    <t>( 5 แห่ง)</t>
  </si>
  <si>
    <t xml:space="preserve"> กย.63</t>
  </si>
  <si>
    <t>ทุกทีม</t>
  </si>
  <si>
    <t>รับผิดชอบ</t>
  </si>
  <si>
    <t>(5 ทีม)</t>
  </si>
  <si>
    <t>2.วิเคราะห์ปัญหาพื้นที่ตามบริบทและปัญหากลุ่มวัยสำคัญ</t>
  </si>
  <si>
    <t xml:space="preserve">New Sevice Model นโยบายของจังหวัด ( แม่และเด็ก พัฒนาการเด็ก </t>
  </si>
  <si>
    <t>NCD ผู้สูงอายุ )</t>
  </si>
  <si>
    <t>3.จัดทำแผนปฏิบัติการของNPCUตามการวิเคราะห์บริบทและปัญหา</t>
  </si>
  <si>
    <t>ตามกลุ่มวัย</t>
  </si>
  <si>
    <t>4.จัดทำโครงการขอรับการสนับสนุนงบประมาณจาก กปท.ในการแก้ไข</t>
  </si>
  <si>
    <t>ปัญหากลุ่มวัยตามนโยบายสำคัญ</t>
  </si>
  <si>
    <t>5.ดำเนินกิจกรรมตามแผนงาน/โครงการฯ</t>
  </si>
  <si>
    <t>6.. จัดเวทีแลกเปลี่ยนเรียนรู้ระหว่างชุมชน โดยเฉพาะประเด็นที่เป็น</t>
  </si>
  <si>
    <t>ปัญหาในพื้นที่ รายไตรมาส (บูรณาการกับ พชต./กสต.)</t>
  </si>
  <si>
    <t>7..มอบรางวัลบุคคลต้นแบบปรับพฤติกรรม เพื่อสร้างแกนนำ</t>
  </si>
  <si>
    <t>แต่ละหมู่บ้านในเรื่อง Health Literacy</t>
  </si>
  <si>
    <t>8.ติดตาม ประเมินผล</t>
  </si>
  <si>
    <t>โครงการพัฒนาหน่วยบริการปฐมภูมิและคลินิคหมอครอบครัว อำเภอแม่ทะ จังหวัดลำปาง ปี 2564</t>
  </si>
  <si>
    <t>100210</t>
  </si>
  <si>
    <t>3. โรงพยาบาลแม่ทะ มีระบบนัดหมายเหลื่อมเวลา</t>
  </si>
  <si>
    <t>4. โรงพยาบาลแม่ทะ มีและใช้นโยบายยกเลิกการเรียกรับ</t>
  </si>
  <si>
    <t>5. โรงพยาบาลแม่ทะ มีและใช้ระบบ ERP</t>
  </si>
  <si>
    <t>6. โรงพยาบาลทุกแห่ง พัฒนาระบบ HIS ให้สามารถเชื่อมโยงข้อมูลของเครื่องมือแพทย์ได้แบบอัตโนมัติ</t>
  </si>
  <si>
    <t>2. โรงพยาบาลแม่ทะ มีเครื่องคอมพิวเตอร์แม่ข่ายเพื่อความพร้อมของระบบการเก็บข้อมูล</t>
  </si>
  <si>
    <t xml:space="preserve"> รพ.แม่ะ</t>
  </si>
  <si>
    <t>ข้อมูล เพื่อความพร้อมใช้งานตลอดเวลา</t>
  </si>
  <si>
    <t xml:space="preserve"> UC</t>
  </si>
  <si>
    <t>มีคอมพิวเตอร์แม่ข่ายที่รองรับการเพิ่มขึ้นของ</t>
  </si>
  <si>
    <t xml:space="preserve">   - จัดซื้อเครื่องคอมพิวเตอร์แม่ข่าย แบบที่ 2</t>
  </si>
  <si>
    <t xml:space="preserve">     (เกณฑ์ราคากลางครุภัณฑ์คอมพิวเตอร์ ปี 2563)</t>
  </si>
  <si>
    <t>7. พัฒนาระบบ Teleconference เครือข่าย คปสอ.แม่ทะ</t>
  </si>
  <si>
    <t>QOF</t>
  </si>
  <si>
    <t>..16.. เครื่อง</t>
  </si>
  <si>
    <t>8. จ่ายค่าสาธารณูปโภคด้านสารสนเทศ</t>
  </si>
  <si>
    <t>คปสอ..แม่ทะ...จังหวัดลำปาง</t>
  </si>
  <si>
    <t>งาน...วัยเรียน....</t>
  </si>
  <si>
    <t xml:space="preserve">                /</t>
  </si>
  <si>
    <t xml:space="preserve">1. เด็ก 6-14 ปี มีภาวะสูงดีสมส่วน ร้อยละ 61.69 ( ปี 59 ) ร้อยละ 62.37( ปี 60 ) ร้อยละ 63.85 ( ปี 61 ) ร้อยละ 60.31 (ปี 62)  และร้อยละ 57.74 (ปี 63)  ซึ่งยังต่ำกว่าเป้าหมายที่กำหนด (&gt;ร้อยละ 66) </t>
  </si>
  <si>
    <t xml:space="preserve">2. ภาวะผอมในเด็กอายุ 6 – 14 ปี  ร้อยละ 6.49  ( ปี 59 )  ร้อยละ 5.52  ( ปี 60 ) ร้อยละ 4.86 ( ปี 61 ) ร้อยละ 5.65 (ปี 62)  ร้อยละ 5.91 (ปี 63) (ไม่เกิน ร้อยละ 5) </t>
  </si>
  <si>
    <t xml:space="preserve">3. ภาวะเริ่มอ้วนและอ้วน ร้อยละ 10.34 ( ปี 59 ) ร้อยละ 10.65 ( ปี 60 )  ร้อยละ 9.64 ( ปี 61 )  ร้อยละ 12.40  (ปี 62) ร้อยละ 13.10 (ปี 63)  เกินเป้าหมายที่กำหนด (ไม่เกิน ร้อยละ10) </t>
  </si>
  <si>
    <t xml:space="preserve">4. ภาวะเตี้ย  ร้อยละ8.87 ( ปี 59 )  ร้อยละ 6.83  ( ปี 60 )   ร้อบละ 6.87 ( ปี 61 )  ร้อยละ 9.06 (ปี 62)  ร้อยละ 9.42 (ปี 63)  (ไม่เกิน ร้อยละ 10) </t>
  </si>
  <si>
    <t>5. เด็กอายุ 12 ปี มีส่วนสูงเฉลี่ย เพศชาย  147.50  เพศหญิง 148.05 (ปี 63)</t>
  </si>
  <si>
    <t xml:space="preserve">    ผลการประเมินโรงเรียนส่งเสริมสุขภาพ ปี 2558  จำนวน 37 แห่ง ระดับทอง จำนวน 37 แห่ง ไม่มี รร.ผ่านเกณฑ์ ระดับเพชร</t>
  </si>
  <si>
    <t xml:space="preserve">    โรงเรียนจัดกิจกรรมส่งเสรืมสุขภาพช่องปากและนักเรียน ในโรงเรียนรับบริการทันตกรรมป้องกันรักษาร้อยละ100  (เกณฑร้อยละ 50 ) </t>
  </si>
  <si>
    <t>1.ขับเคลื่อนนโยบาย</t>
  </si>
  <si>
    <t xml:space="preserve">1.1 ประชุมนำเสนอข้อมูลปัญหาภาวะโภชนาการ  คืนข้อมูลในเวที (พชอ.) </t>
  </si>
  <si>
    <t>คกก.พชอ.อ.แม่ทะ 25 คน</t>
  </si>
  <si>
    <t>เครือข่ายร่วมแก้ไขปัญหาภาวะโภชนาการ</t>
  </si>
  <si>
    <t>บูรณาร่วม</t>
  </si>
  <si>
    <t xml:space="preserve">     - สถานการณ์ ภาวะทุพโภชนาการในเด็กวัยเรียน</t>
  </si>
  <si>
    <t>1.2 ประชุมเครือข่ายผู้ปกครองร่วมกับเวทีโรงเรียน และ อปท.</t>
  </si>
  <si>
    <t xml:space="preserve">รร./อปท./รพสต.  </t>
  </si>
  <si>
    <t>มีองค์ความรู้และมีทักษะอย่างมีประสิทธิภาพ</t>
  </si>
  <si>
    <t>ธค.63,1 มิย.64</t>
  </si>
  <si>
    <t>1ครั้ง/ภาคเรียน</t>
  </si>
  <si>
    <t>1.3 ประชุม PM,ผู้บริหารร.ร,คณะทำงานอนามัยโรงเรียน,ผู้รับผิดชอบ</t>
  </si>
  <si>
    <t>รพสต./PCU</t>
  </si>
  <si>
    <t>ทุกสถานบริการมีข้อมูลที่ถูกต้องครบถ้วน</t>
  </si>
  <si>
    <t>ธค.63, มิย.64</t>
  </si>
  <si>
    <t>งานโรงเรียน (คืนข้อมูลสถานการณ์/การดำเนินงาน ปี 2563)</t>
  </si>
  <si>
    <t>ผู้บริหารร.ร/ครูอนามัย</t>
  </si>
  <si>
    <t>2. การแก้ไขปัญหาเด็กที่มีภาวะโภชาการเกินและสส.ต่ำกว่าเกณฑ์</t>
  </si>
  <si>
    <t>2.1 พัฒนารูปแบบการแก้ไขปัญหาเด็กอ้วน/เตี้ย/ผอมและการติดตาม</t>
  </si>
  <si>
    <t>เด็กที่พบปัญหา</t>
  </si>
  <si>
    <t xml:space="preserve">      มอค.ประสานการดำเนินงานกับโรงเรียนในเขตรับผิดชอบ</t>
  </si>
  <si>
    <t xml:space="preserve"> รร. ทุกแห่ง 28 รร. </t>
  </si>
  <si>
    <t xml:space="preserve"> - ได้ข้อมูลภาวะโภชนาการทุกโรงเรียน</t>
  </si>
  <si>
    <t>การเฝ้าระวังข้อมูลภาวะโภชนาการเด็กนักเรียน ของโรงเรียน</t>
  </si>
  <si>
    <t xml:space="preserve"> - การชั่งน้ำหนัก /วัดส่วนสูง/การแปลผล</t>
  </si>
  <si>
    <t xml:space="preserve"> - การส่งต่อข้อมูลภาวะโภชนาการให้กับ มอค. ที่รับผิดชอบโรงเรียน</t>
  </si>
  <si>
    <t>2.2 การดำเนินงานการแก้ไขปัญหาเด็กอ้วน/เตี้ย/ผอม</t>
  </si>
  <si>
    <t>2.2.1 ในโรงเรียน</t>
  </si>
  <si>
    <t xml:space="preserve"> - รร. ผู้ปกครอง และมอค. เกิดการ</t>
  </si>
  <si>
    <t xml:space="preserve"> ปีละ 2 ครั้ง </t>
  </si>
  <si>
    <t xml:space="preserve"> - คืนข้อมูลภาวะโภชนาการให้กับโรงเรียนผู้ปกครองเพื่อให้เกิดความ</t>
  </si>
  <si>
    <t>แลกเปลี่ยนเรียนรู้ และมีการนำผลสรุป</t>
  </si>
  <si>
    <t xml:space="preserve">   - เทอม 1 เดือน พค-ก.ค</t>
  </si>
  <si>
    <t xml:space="preserve">ร่วมมือในการดำเนินงาน </t>
  </si>
  <si>
    <t>มาปรับเป็นกิจกรรมแก้ไขปัญหา</t>
  </si>
  <si>
    <t xml:space="preserve">   - เทอม 2  ดือน  ตค-มค.</t>
  </si>
  <si>
    <t xml:space="preserve"> - การดำเนินงาน/การจัดการแก้ไขเด็กอ้วน/เตี้ย/ผอมและการติดตามเด็กที่พบปัญหา</t>
  </si>
  <si>
    <t>รายบุคคล (ตามแนวทางจัดการ ภาวะทุพโภชนาการ)  โดย</t>
  </si>
  <si>
    <t xml:space="preserve">   1) โรงเรียน ร่วมกับผู้ปกครองดำเนินงาน/การจัดการแก้ไขปัญหาในเด็กนักเรียน</t>
  </si>
  <si>
    <t xml:space="preserve">   3)  มีการส่งต่อเด็กที่พบภาวะอ้วน ไปยังPCU(พบแพทย์) เพื่อให้มีการวินิจฉัย</t>
  </si>
  <si>
    <t>รักษาต่อไป</t>
  </si>
  <si>
    <t xml:space="preserve">   4) มอค. ดิดตามสนับสนุน ให้ความรู้/ การจัดกิจกรรมในโรงเรียนอย่างต่อเนื่อง</t>
  </si>
  <si>
    <t xml:space="preserve"> - นักเรียน / ครู ทุกคน มีความรอบรู้ใน</t>
  </si>
  <si>
    <t xml:space="preserve">เรื่องโภชนาการ </t>
  </si>
  <si>
    <t xml:space="preserve"> 2.2.2 ในชุมชน </t>
  </si>
  <si>
    <t xml:space="preserve">  - สสอ. นำข้อมูล/สถานการณ์ภาวะโภชนาการเด็กนักเรียนเข้าที่ประชุม พชอ. </t>
  </si>
  <si>
    <t>คกก.พชอ.อ.แม่ทะ</t>
  </si>
  <si>
    <t xml:space="preserve"> - เครือข่ายร่วมแก้ไขปัญหา</t>
  </si>
  <si>
    <t>ภาวะโภชนาการ</t>
  </si>
  <si>
    <t xml:space="preserve">  - เพื่อหาแนวทางแก้ไขปัญหาภาวะเด็กอ้วน/เตี้ย/ผอม เพื่อแก้ไขปัญหาเด็กนักเรียน  </t>
  </si>
  <si>
    <t xml:space="preserve">  - เพื่อหาแนวทางขับเคลื่อนระบบการจัดการอาหารและโภชนาการ</t>
  </si>
  <si>
    <t xml:space="preserve"> - เครือข่ายร่วมกันขับเคลื่อน</t>
  </si>
  <si>
    <t>อาหารปลอดภัย ในโรงเรียน (บูรณางานอาหารปลอดภัย/การตรวจความเค็ม)</t>
  </si>
  <si>
    <t>การจัดการอาหารและโภชนาการ</t>
  </si>
  <si>
    <t>อาหารปลอดภัย ในโรงเรียน</t>
  </si>
  <si>
    <t xml:space="preserve">2.3  ส่งเสริมการใช้/พัฒนา เมนู Thai school lunch </t>
  </si>
  <si>
    <t>ต.ค. 63 - ก.ย. 64</t>
  </si>
  <si>
    <t xml:space="preserve"> - มอค.ติดตาม การจัดอาหารกลางวัน ให้กับเด็กนักเรียนตามโปรแกรม  </t>
  </si>
  <si>
    <t>Thai school lunch  (อาหารที่มีคุณค่า ถูกหลักโภชนาการ และความปลอดภัย )</t>
  </si>
  <si>
    <t xml:space="preserve">2.4 การเฝ้าระวังภาวะโภชนาการเด็กนักเรียน  </t>
  </si>
  <si>
    <t xml:space="preserve"> - ทราบสถานการณ์ภาวะโภชนาการ</t>
  </si>
  <si>
    <t>13 รพ.สต./รพ. บันทึก</t>
  </si>
  <si>
    <t xml:space="preserve"> - แปรผล/บันทึกข้อมูล 43 แฟ้ม ภาวะโภชนาการเด็กนักเรียน </t>
  </si>
  <si>
    <t xml:space="preserve"> - นำผลภาวะโภชนาการวิเคราะห์ราย</t>
  </si>
  <si>
    <t xml:space="preserve">   - เทอม 1 (พค-ก.ค)</t>
  </si>
  <si>
    <t>โรงเรียนในเขตรับผิดชอบ</t>
  </si>
  <si>
    <t>รร. และหาแนวทางแก้ไขในรายที่</t>
  </si>
  <si>
    <t xml:space="preserve">  บันทึกก่อน 15 สค.</t>
  </si>
  <si>
    <t xml:space="preserve"> - ส่งข้อมูล ภาวะโภชนาการเด็กนักเรียน โรงเรียนในเขตรับผิดชอบ</t>
  </si>
  <si>
    <t>ภาวะโภชาการเกินและสส.ต่ำกว่าเกณฑ์</t>
  </si>
  <si>
    <t xml:space="preserve">   - เทอม 2 ( ตค-มค.)</t>
  </si>
  <si>
    <t>ให้ผู้รับผิดชอบงาน สสจ. ปีละ 2 ครั้ง</t>
  </si>
  <si>
    <t xml:space="preserve"> บันทึกก่อน 16 กพ.</t>
  </si>
  <si>
    <t>3. การส่งเสริมป้องกันภาวะโลหิตจางในเด็กนักเรียน</t>
  </si>
  <si>
    <t>3.1. เจาะหาค่าจำนวนเม็ดเลือดแดงในเด็กป.1ทุกราย</t>
  </si>
  <si>
    <t>เด็กป.1ทุกราย</t>
  </si>
  <si>
    <t xml:space="preserve"> - เด็กนักเรียนได้เจาะ HCT  ร้อยละ100</t>
  </si>
  <si>
    <t xml:space="preserve"> ปีละ 1 ครั้ง </t>
  </si>
  <si>
    <t>3.2. กรณีเด็กที่พบภาวะโลหิตจาง(HCT) ต่ำกว่า36%  (6-14ปี) ส่งพบแพทย์</t>
  </si>
  <si>
    <t>เพื่อยืนยันผลและส่งต่อรักษาต่อเนื่อง</t>
  </si>
  <si>
    <t xml:space="preserve">   - โลหิตจางจากภาวะซีดจากการขาด ธาตุเหล็ก/Thalassemia/หนอนพยาธิ</t>
  </si>
  <si>
    <t xml:space="preserve">   - จ่ายยาเม็ดเสริมธาตุเหล็ก ให้เด็กอายุ6-14ปี สัปดาห์ละ 1 เม็ด </t>
  </si>
  <si>
    <t>เด็กอายุ6-14ปี</t>
  </si>
  <si>
    <t xml:space="preserve"> - เด็กนักเรียนได้รับ ยาเม็ดเสริมธาตุเหล็ก</t>
  </si>
  <si>
    <t>(ยกเว้นเด็ก Thalassemia)</t>
  </si>
  <si>
    <t>(ยกเว้นเด็ก Thalassemia) ร้อยละ100</t>
  </si>
  <si>
    <t xml:space="preserve">3.3. การส่งเสริมการรับประทานอาหารที่มี ธาตุเหล็ก ในมนูอาหารกลางวัน </t>
  </si>
  <si>
    <t>3.4. การบันทึก การตรวจ HCT เด็กเรียนใน เขตรับผิดชอบ  (ข้อมุล 43แฟ้ม)</t>
  </si>
  <si>
    <t>4. สนับสนุนส่งเสริมดำเนินงานโรงเรียนปริยติธรรมให้มีการดำเนินงาน</t>
  </si>
  <si>
    <t xml:space="preserve"> 2 โรงเรียน</t>
  </si>
  <si>
    <t xml:space="preserve"> - มีการดำเนินงานร.ร. ส่งเสริมสุขภาพ</t>
  </si>
  <si>
    <t>รร.ส่งเสริมสุขภาพ</t>
  </si>
  <si>
    <t>รร.ทิพย์ปาละวิทยานุสรณ์</t>
  </si>
  <si>
    <t>ร้อยละ100</t>
  </si>
  <si>
    <t>4.1. การเฝ้าระวังข้อมูลภาวะ โภชนาการเด็กนักเรียน ของโรงเรียน</t>
  </si>
  <si>
    <t>รร.แม่ทะปริยัติธรรม</t>
  </si>
  <si>
    <t>4.2. การดำเนินงานการแก้ไขปัญหา เด็กอ้วน/เตี้ย/ผอม</t>
  </si>
  <si>
    <t>4.3. มอค.ติดตาม คำแนะนำ การจัดอาหาร กลางวันให้กับเด็กนักเรียน   (อาหารที่มี</t>
  </si>
  <si>
    <t>คุณค่า ถูกหลักโภชนาการ และความปลอดภัย)</t>
  </si>
  <si>
    <t>4.4. มอค.สนับสนุนจัดการสิ่งแวดล้อมใน  โรงเรียนให้เอื้อต่อการส่งเสริมสุขภาพ</t>
  </si>
  <si>
    <t xml:space="preserve">     - ลานออกกำลังกาย</t>
  </si>
  <si>
    <t xml:space="preserve">     - สุขขาภิบาลอาหาร</t>
  </si>
  <si>
    <t xml:space="preserve">     - สุขาภิบาลสิ่งแวดล้อม</t>
  </si>
  <si>
    <t>4.5.มอค สนับสนุน ติดตามการดำเนินงาน  ทุกเดือน</t>
  </si>
  <si>
    <t>5. การประเมินโรงเรียนส่งเสริมสุขภาพและพัฒนาเป็นโรงเรียน</t>
  </si>
  <si>
    <t>รอบรู้ด้านสุขภาพ HLS และคัดเลือกระดับอำเภอ 10 โรงเรียน</t>
  </si>
  <si>
    <t xml:space="preserve">      -.แต่งตั้งทีมคณะกรรมการประเมินโรงเรียนส่งเสริมสุขภาพ</t>
  </si>
  <si>
    <t>ผู้บริหารโรงเรียน, ครูอนามัยโรงเรียน</t>
  </si>
  <si>
    <t>โรงเรียนทุกแห่งมีการ</t>
  </si>
  <si>
    <t xml:space="preserve">เจ้าหน้าที่สาธารณสุข และ  อปท. </t>
  </si>
  <si>
    <t>พัฒนาปรับปรุงส่วนขาด</t>
  </si>
  <si>
    <t xml:space="preserve">      -ประชุมทีมประเมินโรงเรียนส่งเสริมสุขภาพ</t>
  </si>
  <si>
    <t>จำนวนทีม 5 คน จำนวน 13 วัน</t>
  </si>
  <si>
    <t>ของตนเองและสามารถ</t>
  </si>
  <si>
    <t xml:space="preserve">      - ออกประเมินโรงเรียนส่งเสริมสุขภาพ</t>
  </si>
  <si>
    <t>28 โรงเรียน</t>
  </si>
  <si>
    <t>นำแนวทางไปแก้ไข</t>
  </si>
  <si>
    <t xml:space="preserve">      - สรุปผลการประเมินโรงเรียนส่งเสริมสุขภาพ</t>
  </si>
  <si>
    <t xml:space="preserve">      - .ติดตามการดำเนินงานส่งเสริมสุขภาพของแต่ละทีม</t>
  </si>
  <si>
    <t xml:space="preserve">     -คัดเลือกโรงเรียน ส่งเสริมสุขภาพที่ผ่านเกณฑ์ระดับทอง10 แห่ง</t>
  </si>
  <si>
    <t>ร.ร HLS  10 แห่ง</t>
  </si>
  <si>
    <t xml:space="preserve">เพื่อพัฒนามาเป็น HLS </t>
  </si>
  <si>
    <t xml:space="preserve">  -ประชุมชี้แจงการพัฒนา HLS และดำเนินการ</t>
  </si>
  <si>
    <t xml:space="preserve">6. พัฒนาศักยภาพครูอนามัยโดย PM  อำเภอโดยจัดประชุมประจำปี </t>
  </si>
  <si>
    <t>ครูอนามัยรร.ทุกแห่ง 28 รร.</t>
  </si>
  <si>
    <t>ครูอนามัยรร.ทั้ง 28 แห่ง</t>
  </si>
  <si>
    <t>มค.-มีค.64</t>
  </si>
  <si>
    <t xml:space="preserve">  ในเรื่อง  - การเฝ้าระวังการเจริญเติบโตของเด็กวัยเรียน</t>
  </si>
  <si>
    <t>มีองค์ความรู้และทักษะ</t>
  </si>
  <si>
    <t xml:space="preserve">    - การจัดการน้ำหนักเด็กนักเรียน(Smart Kids Coacher) </t>
  </si>
  <si>
    <t>สามารถนำไปปฏิบัติใช้</t>
  </si>
  <si>
    <t xml:space="preserve">    - การจัดการเมนูอาหารกลางวันคุณภาพใช้ TSL</t>
  </si>
  <si>
    <t>ได้อย่างมีประสิทธิภาพ</t>
  </si>
  <si>
    <t xml:space="preserve">    - การคัดกรองสายตาเด็ก ป.1</t>
  </si>
  <si>
    <t xml:space="preserve">    - การให้ความรู้เรื่อง EQ ในเด็กวัยเรียนและปัญหาพฤติกรรมเด็ก</t>
  </si>
  <si>
    <t>ที่พบบ่อยในกลุ่มวัยเรียน</t>
  </si>
  <si>
    <t xml:space="preserve">    - การคัดกรองเด็ก Obesity Sign และการส่งต่อ</t>
  </si>
  <si>
    <t>7. สำรวจข้อมูลสุขภาพ เด็กวัยเรียน 6-14 ปี</t>
  </si>
  <si>
    <t>ทุก รร. ในเขต</t>
  </si>
  <si>
    <t>นำมาใช้ประโยชน์ได้ทราบข้อมูลสถานการณ์</t>
  </si>
  <si>
    <t xml:space="preserve"> ตค.-ธค.63</t>
  </si>
  <si>
    <t xml:space="preserve"> 7.1  ข้อมูลการเฝ้าระวังข้อมูลการชั่ง น้ำหนัก/ส่วนสูง</t>
  </si>
  <si>
    <t>ความรุนแรง</t>
  </si>
  <si>
    <t>พค.-มิย.64</t>
  </si>
  <si>
    <t xml:space="preserve">เด็กนักเรียน </t>
  </si>
  <si>
    <t>7.2 ทันตกรรมช่องปากในกลุ่มวัยเรียน</t>
  </si>
  <si>
    <t>1)สำรวจกิจกรรมทันตสุขภาพในโรงเรียนทุกแห่ง สำรวจพฤติกรรมการ</t>
  </si>
  <si>
    <t>มิ.ย. - ก.ค.64</t>
  </si>
  <si>
    <t>บริโภคและการแปรงฟัน(รายงาน ทส.02)</t>
  </si>
  <si>
    <t>2)ตรวจสุขภาพช่องปากและให้บริการทันตกรรมตามความจำเป็น</t>
  </si>
  <si>
    <t xml:space="preserve">3)จัดบริการเคลือบหลุมร่องฟัน กรามแท้ อย่างมีคุณภาพ </t>
  </si>
  <si>
    <t xml:space="preserve"> - เป้าหมายเด็ก อนุบาล2  ป.1 และ ป.2ตาม treatment need</t>
  </si>
  <si>
    <t>4) ดำเนินกิจกรรมแปรงฟัน คุณภาพทุกโรงเรียนในเขต รับผิดชอบและคัดเลือกโรงเรียน</t>
  </si>
  <si>
    <t>นำร่องโรงเรียน</t>
  </si>
  <si>
    <t>ธ.ค 63 - มี.ค64</t>
  </si>
  <si>
    <t>เข้าร่วม ประกวดกิจกรรม แปรงฟันคุณภาพระดับจังหวัด</t>
  </si>
  <si>
    <t>บ้านท่าแหน จำนวน 20 คน</t>
  </si>
  <si>
    <t>- ร่วมกับโรงเรียนจัดกระบวนการให้นักเรียนแปรงฟันและสอนให้นักเรียน</t>
  </si>
  <si>
    <t>- จัดหาอุปกรณ์การแปรงฟัน ไหมขัดฟัน นำร่องที่โรงเรียนชุมชนบ้านท่าแหน</t>
  </si>
  <si>
    <t>5) ส่งเสริมให้มีการใช้ไหมขัดฟันในโรงเรียนเทศบาลป่าตัน-นาครัว,บ้านบอม,บ้านแม่ทะ</t>
  </si>
  <si>
    <t>บ้านนากวาง,ทองทิพย์วิทยานำร่องทั้งชั้น ประถมและมัธยม</t>
  </si>
  <si>
    <t>6) มีการประเมินทักษะและคราบจุลินทรีย์ในโรงเรียนเทศบาลป่าตัน-นาครัว,บ้านบอม</t>
  </si>
  <si>
    <t>บ้านแม่ทะ,บ้านนากวาง,ชุมชนบ้านท่าแหน,ทองทิพย์วิทยานำร่องทั้งชั้นประถม</t>
  </si>
  <si>
    <t>7) ผลักดันให้เกิดกิจกรรมทันตสุขภาพในโรงเรียน</t>
  </si>
  <si>
    <t>- พัฒนานโยบายสาธารณะ/มาตรการโรงเรียนอ่อนหวานปลอดน้ำอัดลม</t>
  </si>
  <si>
    <t xml:space="preserve"> ลูกอม ขนมกรุบกรอบ</t>
  </si>
  <si>
    <t>- เน้นกิจกรรมแปรงฟันก่อนนอน ให้ผู้ปกครองเข้ามามีส่วนร่วม</t>
  </si>
  <si>
    <t>- ฝึกเด็กนักเรียนใช้วิธีการแปรงฟันแบบแปรงแห้ง</t>
  </si>
  <si>
    <t>- สนับสนุนให้นักเรียนใช้ไหม'ขัดฟันในการทำความสะอาดฟัน</t>
  </si>
  <si>
    <t>9) สำรวจพฤติกรรมเด็ก'ป.6 และบันทึกข้อมูลผ่าน'ระบบข้อมูลของสถานบริการ</t>
  </si>
  <si>
    <t/>
  </si>
  <si>
    <t>รหัสโครงการ 100615</t>
  </si>
  <si>
    <t>โครงการ..ส่งเสริมสุขภาพวัยเรียนอำเภอแม่ทะ..จังหวัดลำปาง ปี 2564</t>
  </si>
  <si>
    <t>1 สัญญา</t>
  </si>
  <si>
    <t xml:space="preserve">  - ค่าเช่าเวที  1000 บาท</t>
  </si>
  <si>
    <t xml:space="preserve">  - ค่าเช่าเครื่องเสียง  1000 บาท</t>
  </si>
  <si>
    <t xml:space="preserve">  - ค่าเช่าเต้นท์   1000 บาท</t>
  </si>
  <si>
    <t xml:space="preserve">  - ค่าป้าย   1000 บาท</t>
  </si>
  <si>
    <t xml:space="preserve">  - ค่าวัสดุ อื่นๆ 6000 บาท</t>
  </si>
  <si>
    <t>บริหารฯ / ประพันธ์ / สุมล</t>
  </si>
  <si>
    <t>รับรู้</t>
  </si>
  <si>
    <t>เข้าใจ</t>
  </si>
  <si>
    <t>ประพันธ์ / กง.บริหาร</t>
  </si>
  <si>
    <t>จนท.รพ.แม่ทะทุกคน</t>
  </si>
  <si>
    <t>ของผู้อำนวยการโรงพยาบาลแม่ทะ ปี 2564</t>
  </si>
  <si>
    <t>2. ประชุมชี้แจงนโยบาย ปี 2564 ( ครั้งที่ 1 ) -</t>
  </si>
  <si>
    <t>3. ประชุมเพื่อติดตามผลการดำเนินงาน และปฐมนิเทศข้าราชการใหม่</t>
  </si>
  <si>
    <t>โดยผู้อำนวยการโรงพยาบาลแม่ทะ ปี 2564</t>
  </si>
  <si>
    <t>4. ทบทวนและจัดตั้งทีมยุทธศาสตร์/ผู้รับผิดชอบระดับอำเภอ</t>
  </si>
  <si>
    <t>154 คน</t>
  </si>
  <si>
    <t xml:space="preserve">   4.1 ประชุมเชิงปฏิบัติการทีมยุทธศาสตร์และผู้รับผิดชอบแผนงาน</t>
  </si>
  <si>
    <t>5. ประชุมคณะกรรมการ ต่างๆ</t>
  </si>
  <si>
    <r>
      <rPr>
        <b/>
        <sz val="16"/>
        <rFont val="TH SarabunPSK"/>
        <family val="2"/>
      </rPr>
      <t xml:space="preserve"> - </t>
    </r>
    <r>
      <rPr>
        <b/>
        <u/>
        <sz val="16"/>
        <rFont val="TH SarabunPSK"/>
        <family val="2"/>
      </rPr>
      <t>เจ้าหน้าที่ผู้ปฏิบัติงาน รพ.สต. และ สสอ.แม่ทะ</t>
    </r>
  </si>
  <si>
    <t>7. ออกติดตามการทำงานในพื้นที่โดยทีมนิเทศงาน</t>
  </si>
  <si>
    <t xml:space="preserve">    7.1  ประชุมทีมนิเทศงานอำเภอแม่ทะ </t>
  </si>
  <si>
    <t xml:space="preserve">    7.2  ออกนิเทศติดตามโดยทีมนิเทศงานอำเภอแม่ทะ</t>
  </si>
  <si>
    <t xml:space="preserve">    7.3 จังหวัดนิเทศติดตามงานติดตามงานตามนโยบาย</t>
  </si>
  <si>
    <t>8.   ติดตามรายงานผลการดำเนินการผ่าน</t>
  </si>
  <si>
    <t>9.  ประชุมประเมินผลงานรอบ 6,12 เดือน</t>
  </si>
  <si>
    <t>70 คน</t>
  </si>
  <si>
    <t xml:space="preserve">    9.1 ประชุมประเมินผล 6 เดือน ( ในอำเภอแม่ทะ )</t>
  </si>
  <si>
    <t xml:space="preserve">    9.2 ประชุมประเมินผล 1 ปี ( ประชุมนอกสถานที่)</t>
  </si>
  <si>
    <r>
      <rPr>
        <b/>
        <sz val="14"/>
        <rFont val="TH SarabunPSK"/>
        <family val="2"/>
      </rPr>
      <t xml:space="preserve"> - </t>
    </r>
    <r>
      <rPr>
        <b/>
        <u/>
        <sz val="14"/>
        <rFont val="TH SarabunPSK"/>
        <family val="2"/>
      </rPr>
      <t xml:space="preserve"> กรรมการประสานงานสาธารณสุขอำเภอแม่ทะ</t>
    </r>
  </si>
  <si>
    <r>
      <t xml:space="preserve">   -  </t>
    </r>
    <r>
      <rPr>
        <b/>
        <u/>
        <sz val="16"/>
        <rFont val="TH SarabunPSK"/>
        <family val="2"/>
      </rPr>
      <t>กรรมการบริหารโรงพยาบาล (กกบ.)</t>
    </r>
  </si>
  <si>
    <r>
      <rPr>
        <b/>
        <sz val="16"/>
        <rFont val="TH SarabunPSK"/>
        <family val="2"/>
      </rPr>
      <t xml:space="preserve">   -  </t>
    </r>
    <r>
      <rPr>
        <b/>
        <u/>
        <sz val="16"/>
        <rFont val="TH SarabunPSK"/>
        <family val="2"/>
      </rPr>
      <t>กรรมการบริหารสาธารณสุขอำเภอแม่ทะ(กกบ.สสอ.)</t>
    </r>
  </si>
  <si>
    <t xml:space="preserve">     4. เรื่องเพื่อทราบของเจ้าหน้าที่ผู้ปฏิบัติงาน รพสต.,สสอ.</t>
  </si>
  <si>
    <t xml:space="preserve">      * จัดซื้อจอแสดงผลคิวการให้บริการ (Smart TV ขนาด ไม่น้อยกว่า 60 นิ้ว)</t>
  </si>
  <si>
    <t>1 ระบบ</t>
  </si>
  <si>
    <t>ใบนัดทุกใบ มีเวลานัด</t>
  </si>
  <si>
    <t>และเข้าตรวจตามเวลานัดที่ชัดเจน</t>
  </si>
  <si>
    <t xml:space="preserve">ต.ค. - ธ.ค. 63 </t>
  </si>
  <si>
    <t>5 เครื่อง</t>
  </si>
  <si>
    <t>งาน บริหารฯ</t>
  </si>
  <si>
    <t>1 เครื่อง ( 350000 บาท)</t>
  </si>
  <si>
    <t xml:space="preserve">   - ดำเนินการเชื่อมเครื่องวัดความดันเข้าระบบ HOSxP ราคา 46000 บาท </t>
  </si>
  <si>
    <t xml:space="preserve">  - Sound Bar GENIUS (100) Black  จำนวนเงิน 12640 บาท</t>
  </si>
  <si>
    <t xml:space="preserve">   - MicroPhone NUBWO Condenser(M66) จำนวนเงิน 12640 บาท </t>
  </si>
  <si>
    <t xml:space="preserve">   - ค่าเช่าระบบ video conference 1 ปี (ใช้พร้อมกันได้ 100 user) จำนวน 2664.30 บาท</t>
  </si>
  <si>
    <t xml:space="preserve">   - ดำเนินการจ่ายค่าโดเมนเนมและโฮสติ้งเว็บไซต์   จำนวนเงิน 1220 บาท</t>
  </si>
  <si>
    <t xml:space="preserve">   - ดำเนินการจ่ายค่าสาธารณูปโภคด้านสารสนเทศ จำนวนเงิน 19855 บาท</t>
  </si>
  <si>
    <t xml:space="preserve"> - IT ติดตั้ง และทดสอบ VPN, ระบบส่งต่อ จำนวนเงิน 30000 บาท </t>
  </si>
  <si>
    <t>กับบริหารฯ</t>
  </si>
  <si>
    <t>งาน</t>
  </si>
  <si>
    <t>รายการ</t>
  </si>
  <si>
    <t>จำนวนเงิน</t>
  </si>
  <si>
    <t>ย.1แม่และเด็ก</t>
  </si>
  <si>
    <t>ย.1 G&amp;C</t>
  </si>
  <si>
    <t>ค่าถุงมือยางหนาคู่ละ 25 บาทx28 คู่ เป็นเงิน 700 บาท</t>
  </si>
  <si>
    <t>ค่าผ้ายางกันเปื้อน 100 บาท x28 ผืน เป็นเงิน 2800 บาท</t>
  </si>
  <si>
    <t>ย.2Stroke</t>
  </si>
  <si>
    <t>ย.4 IT</t>
  </si>
  <si>
    <t xml:space="preserve">   - ดำเนินการเชื่อมเครื่องวัดความดันเข้าระบบ HOSxP</t>
  </si>
  <si>
    <t xml:space="preserve">   - ค่าเช่าระบบ video conference 1 ปี (ใช้พร้อมกันได้ 100 user)</t>
  </si>
  <si>
    <t xml:space="preserve">   - ดำเนินการจ่ายค่าโดเมนเนมและโฮสติ้งเว็บไซต์  </t>
  </si>
  <si>
    <t>ย.5 แก้ปัญหาควบคุมโรค</t>
  </si>
  <si>
    <t>ย.6 ทันตฯ</t>
  </si>
  <si>
    <t>วัสดุทันตกรรม</t>
  </si>
  <si>
    <t>ครุภัณฑ์ทันตกรรม</t>
  </si>
  <si>
    <t>1. ค่าฟลูออไรด์ แพ็คละ 1,500 บาท</t>
  </si>
  <si>
    <t>9 แพ็ค = 13,500</t>
  </si>
  <si>
    <t>2. ค่าพู่กันสำหรับทาฟลูออไรด์ กระปุกละ 70 บาท 5 อัน = 350 บาท</t>
  </si>
  <si>
    <t>-ค่าทำฟันปลอม 65 คน</t>
  </si>
  <si>
    <t>= 200,000 บาท</t>
  </si>
  <si>
    <t>ย.6 IC</t>
  </si>
  <si>
    <t>1.ป้ายโฟมบอร์ดแสดงวิธีการล้างมือที่ถูกต้อง  ขนาด  30*25 ซม</t>
  </si>
  <si>
    <t>(รพ.12 ป้าย,รพ.สต.14 ป้าย =32 ป้าย ๆละ 60 บาท = 1,920)</t>
  </si>
  <si>
    <t>2. ป้ายติดอ่างล้างมือ 40 อัน( 30*15ซม*40 อัน*30 บาท=1200</t>
  </si>
  <si>
    <t xml:space="preserve">4. กล่องใส่ผ้าเช็ดมือ  500*5=2500 </t>
  </si>
  <si>
    <t>ป้ายไฟกะพริบ ก่อนเข้า IPD,ER,หน้าห้องน้ำ</t>
  </si>
  <si>
    <t>ย.6ER</t>
  </si>
  <si>
    <t>ย.6Lab</t>
  </si>
  <si>
    <t>ย.6 รังสี</t>
  </si>
  <si>
    <t xml:space="preserve">1. เพิ่มการเข้าถึงบริการแผนไทยทั้งด้านหัตถการและยาสมุนไพร ร้อยละ 20.5 </t>
  </si>
  <si>
    <t>ร้อยละ 50 ของประชาชน</t>
  </si>
  <si>
    <t xml:space="preserve"> อายุ 55 ปีขึ้นไป ที่มีอาการปวดเข่า</t>
  </si>
  <si>
    <t>ประชาชนที่มีอายุ55ปีขึ้นไป</t>
  </si>
  <si>
    <t xml:space="preserve"> (สูตร Lampang model )</t>
  </si>
  <si>
    <t>มีอาการปวดเข่า มารับบริการ</t>
  </si>
  <si>
    <t>ผู้ป่วยนอก จำนวน 300 คน</t>
  </si>
  <si>
    <t>แผนไทย (บริการทับหม้อเกลือ )</t>
  </si>
  <si>
    <t>ของหญิง</t>
  </si>
  <si>
    <t>- การให้บริการ ทับหม้อเกลือ</t>
  </si>
  <si>
    <t>หลังคลอด</t>
  </si>
  <si>
    <t>- การให้ความรู้เรื่องการดูแลสุขภาพหญิงหลังคลอด</t>
  </si>
  <si>
    <t>-  กำหนดกรอบบัญชียาสมุนไพรทุกรายการเป็นยาในบัญชียา</t>
  </si>
  <si>
    <t xml:space="preserve"> หลักแห่งชาติที่ใช้รักษา 13 กลุ่มอาการหลักจำนวน 49 รายการ</t>
  </si>
  <si>
    <t xml:space="preserve"> ได้แก่ ยาเดี่ยว 18 รายการ ยาตำรับ 31 รายการ</t>
  </si>
  <si>
    <t>- ยามะขามแขกทดแทน Bisacodyl,Milk of  Magnesia ( MOM )</t>
  </si>
  <si>
    <t>- ค่าอาหารกลางวัน 30 คน x 50 บาท รวมเป็นเงิน 1500 บาท</t>
  </si>
  <si>
    <t>- ค่าอาหารว่าง 30 คน x 50 บาท(2มื้อ) รวมเป็นเงิน 1500 บาท</t>
  </si>
  <si>
    <t>-  ค่า ตอบแทนวิทยากร ชั่วโมงละ 600 บาท (2ชม.) 1200 บาท</t>
  </si>
  <si>
    <t>แผนปฏิบัติการสาธารณสุข ( งานประจำ ) ประจำปีงบประมาณ 2564</t>
  </si>
  <si>
    <t>คณะกรรมการประสานงานสาธารณสุขอำเภอแม่ทะ จังหวัดลำปาง</t>
  </si>
  <si>
    <t>งาน ยาเสพติด</t>
  </si>
  <si>
    <t>ตัวชี้วัด / ค่าเป้าหมาย :</t>
  </si>
  <si>
    <t>1..ร้อยละ 50 ของผู้ป่วยยาเสพติดเข้ารับการบำบัดรักษาและติดตามดูแลอย่างต่อเนื่อง 1 ปี (Retention Rate)</t>
  </si>
  <si>
    <t>2. ร้อยละ 60 ของผู้ป่วยยาเสพติดกลุ่มเสี่ยงก่อความรุนแรงได้รับการประเมิน และบำบัดรักษา</t>
  </si>
  <si>
    <t>3. ร้อยละ 60 ของผู้ป่วยยาเสพติดกลุ่มเสี่ยงก่อความรุนแรง ที่ผ่านการบำบัดรักษา ได้รับการติดตามดูแลช่วยเหลือตามระดับความรุนแรง อย่างต่อเนื่อง</t>
  </si>
  <si>
    <t>สถานการณ์และข้อมูลพื้นฐาน :</t>
  </si>
  <si>
    <t>ผลงานการดำเนินงาน ปี 2563 ผู้ป่วยเสพติดเข้ารับการคัดกรอง และบำบัดรักษาฟื้นฟูที่คลินิกร่มเย็น จำนวน 117 ราย</t>
  </si>
  <si>
    <t xml:space="preserve">(117/117) คิดเป็นร้อยละ 100   ผลการบำบัดฟื้นฟูสมรรถภาพผู้เสพติดยาเสพติด อำเภอแม่ทะ จังหวัดลำปาง ในปีพ.ศ. 2563 </t>
  </si>
  <si>
    <t xml:space="preserve">ด้านกระบวนการ พบว่าได้มีการปรับแผนปฏิบัติการ ตามมาตรการการรักษาระยะห่าง เพื่อป้องกันการติดเชื้อโควิด-19  โดยมีการบำบัดในชุมชนมากขึ้น </t>
  </si>
  <si>
    <t xml:space="preserve">ด้านผลลัพธ์ ตอบสนองตัวชี้วัดหลัก คือ อัตราการคงอยู่ขณะบำบัดรักษา (retention rate)ตามเป้าหมาย โดยบำบัดครบขั้นตอน ร้อยละ 59.32 </t>
  </si>
  <si>
    <t xml:space="preserve">การติดตามผลหลังการบำบัดรักษา ภายในระยะ 1 ปี เป็นไปตามเป้าหมาย ร้อยละ 100  </t>
  </si>
  <si>
    <t>ผู้เสพติดกลุ่มเสี่ยงก่อความรุนแรง ได้รับการบำบัดจำนวน 3ราย ได้รับการติดตามดูแลช่วยเหลือ ร้อยละ100</t>
  </si>
  <si>
    <t xml:space="preserve">รหัสโครงการ </t>
  </si>
  <si>
    <t>โครงการและกิจกรรมหลัก</t>
  </si>
  <si>
    <t>รพช</t>
  </si>
  <si>
    <t>หัวฝาย</t>
  </si>
  <si>
    <t>ใหม่</t>
  </si>
  <si>
    <t>แมวะ</t>
  </si>
  <si>
    <t>PP&amp;P Excellence</t>
  </si>
  <si>
    <t>1. การดำเนินกิจกรรมโครงการทูบี นัมเบอร์วัน</t>
  </si>
  <si>
    <t xml:space="preserve">   ปั้นฝันเป็นดาวในเยาวชน อำเภอแม่ทะ</t>
  </si>
  <si>
    <t xml:space="preserve">   1.1 จัดตั้งศูนย์ประสานงานการรับสมัคร</t>
  </si>
  <si>
    <t>สสอ./รพ.สต. 15 แห่ง</t>
  </si>
  <si>
    <t>P</t>
  </si>
  <si>
    <t>ธ.ค.63</t>
  </si>
  <si>
    <t xml:space="preserve">        สมาชิก โครงการทูบีนัมเบอร์วัน</t>
  </si>
  <si>
    <t xml:space="preserve">        สนับสนุนสื่อวิชาการ</t>
  </si>
  <si>
    <t xml:space="preserve">   1.2 ทบทวนคำสั่งคณะกรรมการ TO BE </t>
  </si>
  <si>
    <t xml:space="preserve">        NUMBER ONE ระดับอำเภอ</t>
  </si>
  <si>
    <t xml:space="preserve">   1.3 ประชุมคณะกรรมการ TO BE NUMBER </t>
  </si>
  <si>
    <t xml:space="preserve"> ชมรมทูบีนัมเบอร์วัน</t>
  </si>
  <si>
    <t xml:space="preserve">        ONE ระดับอำเภอ 1 ครั้ง/ปี</t>
  </si>
  <si>
    <t>จำนวน 40 คน</t>
  </si>
  <si>
    <t xml:space="preserve">   1.4 ประสานงานจัดตั้ง/ติดตามการจัดตั้งศูนย์</t>
  </si>
  <si>
    <t>โรงเรียนมัธยม 3 โรง</t>
  </si>
  <si>
    <t xml:space="preserve">        เพื่อนใจ TO BE NUMBER ONE (TO BE </t>
  </si>
  <si>
    <t xml:space="preserve">        NUMBER ONE Friend Corner) บูรณา</t>
  </si>
  <si>
    <t xml:space="preserve">        การในงานกลุ่มวัยรุ่น</t>
  </si>
  <si>
    <t xml:space="preserve">   1.5 ร่วมดำเนินการจัดประกวดชมรม TO BE </t>
  </si>
  <si>
    <t>โรงเรียน 12 โรง</t>
  </si>
  <si>
    <t>มิ.ย.64</t>
  </si>
  <si>
    <t>อปท.</t>
  </si>
  <si>
    <t xml:space="preserve">       NUMBER ONE  ในโรงเรียนและชุมชน</t>
  </si>
  <si>
    <t xml:space="preserve"> และ 10 ตำบล</t>
  </si>
  <si>
    <t>1.6 ประสานงานและร่วมจัดมหกรรมรวมพลคน</t>
  </si>
  <si>
    <t xml:space="preserve">เยาวชน 6-24ปี </t>
  </si>
  <si>
    <t>26 มิ.ย.64</t>
  </si>
  <si>
    <t xml:space="preserve">     ทูบีอำเภอแม่ทะ บูรณาการในงานวันงด</t>
  </si>
  <si>
    <t xml:space="preserve">     ยาเสพติดโลก</t>
  </si>
  <si>
    <t xml:space="preserve">1.7 เข้าร่วมประกวดกิจกรรม TO BE </t>
  </si>
  <si>
    <t>อปท</t>
  </si>
  <si>
    <t xml:space="preserve">NUMBER ONE idol (เยาวชน เก่ง ดี สุข ต้นแบบ) </t>
  </si>
  <si>
    <t>ต.น้ำโจ้  ต.ป่าตัน</t>
  </si>
  <si>
    <t>อำเภอแม่ทะ (บูรณาการงานวัยรุ่น)</t>
  </si>
  <si>
    <t>ต.วังเงิน ต.ดอนไฟ ต.หัวเสือ</t>
  </si>
  <si>
    <t>2. การค้นหาชักจูงกดดันผู้เสพผู้ติด ยาบ้า  กัญชา</t>
  </si>
  <si>
    <t xml:space="preserve">   ฝิ่น เฮโรอีน   สารระเหย   เข้ารับการบำบัด</t>
  </si>
  <si>
    <t xml:space="preserve">   รักษา</t>
  </si>
  <si>
    <t xml:space="preserve">   2.1 การประชาคมหมู่บ้าน</t>
  </si>
  <si>
    <t>94 หมู่บ้าน</t>
  </si>
  <si>
    <t>ต.ค.63-</t>
  </si>
  <si>
    <t>ก.ย.64</t>
  </si>
  <si>
    <t xml:space="preserve">   2.2 ร่วมกับชุดปฏิบัติการระดับตำบลในการ </t>
  </si>
  <si>
    <t>10 โรงเรียน</t>
  </si>
  <si>
    <t xml:space="preserve">        ออกติดตามคัดกรอง</t>
  </si>
  <si>
    <t xml:space="preserve">   2.3 ร่วมจัดระเบียบสังคม</t>
  </si>
  <si>
    <t>สถานประกอบการ 20 แห่ง</t>
  </si>
  <si>
    <t xml:space="preserve">   2.4 คัดกรอง ตรวจปัสสาวะ ผู้ป่วยทุกราย</t>
  </si>
  <si>
    <t>3. การค้นหา คัดกรอง ผู้เสพติด บุหรี่ เหล้า</t>
  </si>
  <si>
    <t xml:space="preserve">   เข้ารับการบำบัดรักษา พัฒนาคุณภาพชีวิต</t>
  </si>
  <si>
    <t xml:space="preserve">   3.1 ให้ความรู้โทษและพิษภัยในประชุมประจำ</t>
  </si>
  <si>
    <t xml:space="preserve">        เดือนของหมู่บ้าน  ร่วมบูรณาการในงาน</t>
  </si>
  <si>
    <t>กลุ่มเสี่ยง 94 หมู่บ้าน</t>
  </si>
  <si>
    <t xml:space="preserve">        สุขศึกษา</t>
  </si>
  <si>
    <t xml:space="preserve">   3.2 ปชส.คลินิกบำบัดแอลกอฮอล์ ทุกสถาน</t>
  </si>
  <si>
    <t xml:space="preserve">        บริการและวิทยุชุมชน</t>
  </si>
  <si>
    <t>/ธิราภรณ์</t>
  </si>
  <si>
    <t xml:space="preserve">   3.3 ประสานคลินิกโรคเรื้อรัง จุดคัดกรอง </t>
  </si>
  <si>
    <t xml:space="preserve">ผู้ป่วย DM/HT/COPD
</t>
  </si>
  <si>
    <t xml:space="preserve">        ในการคัดกรองและ ชักชวนผู้เสพติด </t>
  </si>
  <si>
    <t xml:space="preserve">94 หมู่บ้าน/ DM3,288 </t>
  </si>
  <si>
    <t xml:space="preserve">        เข้ารับการบำบัดรักษา ในโครงการ</t>
  </si>
  <si>
    <t>HT7950 COPD704</t>
  </si>
  <si>
    <t xml:space="preserve">        ประสานใจ ให้คุณค่าเพื่อเลิกบุหรี่,สุรา </t>
  </si>
  <si>
    <t xml:space="preserve"> ASTHMA 375คน</t>
  </si>
  <si>
    <t xml:space="preserve">        ในโรคเรื้อรัง (Health Coaching BA BI ใน รพ.สต.  )</t>
  </si>
  <si>
    <t>Service Excellence</t>
  </si>
  <si>
    <t>ให้บริการบำบัดฟื้นฟูสมรรถภาพผู้เสพติด</t>
  </si>
  <si>
    <t>ยาเสพติด ให้มีคุณภาพตามมาตรฐาน</t>
  </si>
  <si>
    <t xml:space="preserve">1. Matrix Program  </t>
  </si>
  <si>
    <t>บังคับบำบัด 80 ราย</t>
  </si>
  <si>
    <t>2. Modified Matrix</t>
  </si>
  <si>
    <t xml:space="preserve">ผู้เสพ ผู้ติด </t>
  </si>
  <si>
    <t>สมัครใจ 30 ราย</t>
  </si>
  <si>
    <t xml:space="preserve">3. การลดอันตรายจากการใช้ยาเสพติด </t>
  </si>
  <si>
    <t>ผู้เข้าบำบัดฟื้นฟู 5ราย</t>
  </si>
  <si>
    <t xml:space="preserve">   (Harm Reduction)</t>
  </si>
  <si>
    <t>4. ชุมชนบำบัดฟื้นฟูสู่คุณภาพชีวิตแบบไร้รอยต่อ</t>
  </si>
  <si>
    <t>ต.นาครัว  10ราย</t>
  </si>
  <si>
    <t>พ.ย.63-</t>
  </si>
  <si>
    <t>CBT</t>
  </si>
  <si>
    <t>ต.น้ำโจ้ 10 ราย</t>
  </si>
  <si>
    <t xml:space="preserve">5. การบำบัดฟื้นฟูผู้ติดยาเสพติด โดยวิธี BA BI </t>
  </si>
  <si>
    <t>ผู้เข้าบำบัดฟื้นฟูทุกราย</t>
  </si>
  <si>
    <t xml:space="preserve">   ในรพ.สต</t>
  </si>
  <si>
    <t>6. ร่วมโครงการค่ายศูนย์ขวัญแผ่นดิน</t>
  </si>
  <si>
    <t>ผู้เสพ ผู้ติด สมัครใจ 30 ราย</t>
  </si>
  <si>
    <t>7. ให้บริการบำบัดแอลกอฮอล์,บุหรี่ โดยวิธี MET</t>
  </si>
  <si>
    <t>50,50 ราย</t>
  </si>
  <si>
    <t>8. ติดตามผู้ผ่านการบำบัด ยส.อย่างต่อเนื่อง</t>
  </si>
  <si>
    <t>50 ราย</t>
  </si>
  <si>
    <t>9. บำบัด ฟื้นฟูบุหรี่ใน รพสต. โดยใช้ 5A 5R</t>
  </si>
  <si>
    <t>พัฒนาระบบการติดตามช่วยเหลือผู้เสพติด</t>
  </si>
  <si>
    <t>หลังการบำบัด</t>
  </si>
  <si>
    <t xml:space="preserve">1. ทบทวนและจัดทำแนวปฏิบัติการติดตาม </t>
  </si>
  <si>
    <t>พยาบาลบำบัด</t>
  </si>
  <si>
    <t>ม.ค.64-</t>
  </si>
  <si>
    <t xml:space="preserve">   ช่วยเหลือผู้ผ่านการบำบัดฟื้นฟูฯ</t>
  </si>
  <si>
    <t xml:space="preserve">และเครือข่าย 20  ราย </t>
  </si>
  <si>
    <t>2. ติดตามผู้ผ่านการบำบัดร่วมกับทีมตำบล</t>
  </si>
  <si>
    <t>ผู้ผ่านการบำบัด 50 ราย</t>
  </si>
  <si>
    <t xml:space="preserve">3. ประสานแหล่งช่วยเหลือ ในการจัดหาอาชีพ </t>
  </si>
  <si>
    <t>ทุกรายที่ต้องการ</t>
  </si>
  <si>
    <t xml:space="preserve">   และการศึกษา</t>
  </si>
  <si>
    <t>People Excellence</t>
  </si>
  <si>
    <t>1. พัฒนาศักยภาพคณะกรรมการยาเสพติด</t>
  </si>
  <si>
    <t xml:space="preserve">   1.1 ทบทวนคำสั่งคณะกรรมการพัฒนาระบบ</t>
  </si>
  <si>
    <t xml:space="preserve">        งานยาเสพติด ระดับอำเภอ/ตำบล   </t>
  </si>
  <si>
    <t>/บรรเจิดพร</t>
  </si>
  <si>
    <t xml:space="preserve">        โดยบูรณาการร่วมเป็นคณะกรรมการของ</t>
  </si>
  <si>
    <t xml:space="preserve">        อำเภอ </t>
  </si>
  <si>
    <t xml:space="preserve">   1.2 ประชุมคณะกรรมการการดำเนินงาน </t>
  </si>
  <si>
    <t>ผู้รับผิดชอบงานยาเสพติด</t>
  </si>
  <si>
    <t xml:space="preserve">        ตามมาตรฐานยาเสพติดในวาระประชุมของ</t>
  </si>
  <si>
    <t xml:space="preserve"> ระดับอำเภอ 2 คน</t>
  </si>
  <si>
    <t xml:space="preserve">        ศป.ปส.อ.ทุก 1 เดือน</t>
  </si>
  <si>
    <t xml:space="preserve">        และ กรรมการยาเสพติด อำเภอแม่ทะ </t>
  </si>
  <si>
    <t xml:space="preserve">        ทุก 4 เดือน เพื่อร่วมวางแผนกำหนด</t>
  </si>
  <si>
    <t xml:space="preserve">อำเภอแม่ทะ 20 คน </t>
  </si>
  <si>
    <t xml:space="preserve">ธ.ค.63, 
</t>
  </si>
  <si>
    <t xml:space="preserve">        กิจกรรม การดำเนินงานยาเสพติด </t>
  </si>
  <si>
    <t>จำนวน  3 ครั้ง/ปี</t>
  </si>
  <si>
    <t>เม.ย.64,</t>
  </si>
  <si>
    <t xml:space="preserve">        ให้สอดคล้องกับนโยบายจากจังหวัด/</t>
  </si>
  <si>
    <t xml:space="preserve">        ประเทศ</t>
  </si>
  <si>
    <t xml:space="preserve">   1.3 ประเมินตนเองตามเกณฑ์มาตรฐานพัฒนา</t>
  </si>
  <si>
    <t xml:space="preserve">รพ.แม่ทะ 1 แห่ง </t>
  </si>
  <si>
    <t xml:space="preserve">        ระบบงานยาเสพติดด้านการบริหาร</t>
  </si>
  <si>
    <t xml:space="preserve">รพ.สต. 13 แห่งและ </t>
  </si>
  <si>
    <t xml:space="preserve">        จัดการ (พบยส.)</t>
  </si>
  <si>
    <t>งานบริการปฐมภูมิ</t>
  </si>
  <si>
    <t>และองค์รวม 1 แห่ง</t>
  </si>
  <si>
    <t xml:space="preserve">   1.4 พัฒนางานยาเสพติด ควบคุม กำกับ และ </t>
  </si>
  <si>
    <t>มี.ค.,</t>
  </si>
  <si>
    <t xml:space="preserve">        ประเมินผลงานตามองค์ประกอบของ</t>
  </si>
  <si>
    <t xml:space="preserve">        เกณฑ์มาตรฐาน (พบยส.)</t>
  </si>
  <si>
    <t xml:space="preserve"> 1.5 การบำบัดฟื้นฟูผู้ติดนาเสพติด</t>
  </si>
  <si>
    <t xml:space="preserve">อำเภอละ 1 ตำบล </t>
  </si>
  <si>
    <t xml:space="preserve">      โดยใช้ชุมชนเป็นศูนย์กลาง</t>
  </si>
  <si>
    <t xml:space="preserve">   1. คัดเลือกพมู่บ้าน/ตำบล</t>
  </si>
  <si>
    <t xml:space="preserve">      ร่วมกับปกครอง ตำรวจ พัฒนาชุมชน</t>
  </si>
  <si>
    <t xml:space="preserve">  2.  คัดเลือก อสม. Buddy เข้าติดตามยาเสพติด</t>
  </si>
  <si>
    <t>อบรม อำเภอละ 5 คน</t>
  </si>
  <si>
    <t xml:space="preserve">      ในชุมชน</t>
  </si>
  <si>
    <t xml:space="preserve"> 2. พัฒนาแนวปฏิบัติและพัฒนาศักยภาพบุคลากร และเครือข่าย</t>
  </si>
  <si>
    <t xml:space="preserve">     2.1. พัฒนาทำแนวปฏิบัติ ในการบำบัดรักษา </t>
  </si>
  <si>
    <t>ทุกสถานบริการ 15 แห่ง</t>
  </si>
  <si>
    <t>ธิราภรณ์/</t>
  </si>
  <si>
    <t xml:space="preserve">           (กลุ่มบำบัด)</t>
  </si>
  <si>
    <t xml:space="preserve">     2.2 ส่งจนท.อบรม matrix program</t>
  </si>
  <si>
    <t>พยาบาล รพ.สต.1แห่ง</t>
  </si>
  <si>
    <t xml:space="preserve">     2.4 ส่งจนท.อบรมโครงการชุมชนบำบัด</t>
  </si>
  <si>
    <t>บรรเจิดพร/</t>
  </si>
  <si>
    <t xml:space="preserve">     2.5 ร่วมส่งอสม. อบรมการดำเนินงานการติดตามในชุมชน</t>
  </si>
  <si>
    <t xml:space="preserve">     2.5 เข้าร่วมเวทีแลกเปลี่ยนเรียนรู้งาน</t>
  </si>
  <si>
    <t>พยาบาลบำบัด 2 ราย</t>
  </si>
  <si>
    <t xml:space="preserve">          ยาเสพติด</t>
  </si>
  <si>
    <t xml:space="preserve"> Governance Excellence</t>
  </si>
  <si>
    <t>1. พัฒนาระบบข้อมูลข่าวสาร</t>
  </si>
  <si>
    <t xml:space="preserve">   1.1 อบรมผู้รับผิดชอบงานยาเสพติดใน </t>
  </si>
  <si>
    <t xml:space="preserve">        การลงรายงานทาง web (บสต.)</t>
  </si>
  <si>
    <t xml:space="preserve">   1.2 ติดตามกำกับการลงข้อมูล บสต.ทุกเดือน</t>
  </si>
  <si>
    <t xml:space="preserve">   1.3 บันทึกข้อมูลการติดตาม ทา web </t>
  </si>
  <si>
    <t xml:space="preserve">ผู้ผ่านการบำบัดฟื้นฟู 50 </t>
  </si>
  <si>
    <t>ราย (ผู้รับผิดชอบข้อมูล</t>
  </si>
  <si>
    <t>บันทึก)</t>
  </si>
  <si>
    <t xml:space="preserve">   1.4 เข้าร่วมประชุมวิชาการ การแลกเปลี่ยน</t>
  </si>
  <si>
    <t>จนท. รพ./รพ.สต 16 ราย</t>
  </si>
  <si>
    <t xml:space="preserve">        เรียนรู้</t>
  </si>
  <si>
    <t>2.การพัฒนาข้อมูลการบำบัด รักษาและฟื้นฟู</t>
  </si>
  <si>
    <t xml:space="preserve">  ผู้ติดยาเสพติด (บสต.) </t>
  </si>
  <si>
    <t>ธค.มีค.</t>
  </si>
  <si>
    <t xml:space="preserve">  -ประชุมแลกเปลี่ยนข้อมูลการบำบัดฟื้นฟูร่วมกับ</t>
  </si>
  <si>
    <t>(สถานบำบัดทุกแห่ง)</t>
  </si>
  <si>
    <t>มิย.กย.64</t>
  </si>
  <si>
    <t xml:space="preserve">   สำนักงานคุมประพฤติ  ปกครอง</t>
  </si>
  <si>
    <t xml:space="preserve"> ปรับปรุง แก้ไขข้อมูลการบำบัดฟื้นฟูให้เป็นปัจจุบัน</t>
  </si>
  <si>
    <t>ไตรมาสละ 1 ครั้ง</t>
  </si>
  <si>
    <t xml:space="preserve"> -ประสานการจัดประชุมร่วมกับหน่วย</t>
  </si>
  <si>
    <t>2. ติดตามให้กำลังใจ นิเทศงานการดำเนินงานของเครือข่าย ใน รพ.สต</t>
  </si>
  <si>
    <t>ก.พ.,</t>
  </si>
  <si>
    <t>3. ประเมินผลงานทุก 6 เดือน</t>
  </si>
  <si>
    <t>รพ.แม่ทะ/</t>
  </si>
  <si>
    <t>มึค.,กย.64</t>
  </si>
  <si>
    <t>4. ประเมินและรับรองสถานพยาบาลบำบัดยาเสพติด</t>
  </si>
  <si>
    <t>(reaccreditation ครั้งที่ 3)</t>
  </si>
  <si>
    <t>รหัสโครงการ 100616</t>
  </si>
  <si>
    <t>โครงการ..ส่งเสริมป้องกันและคุ้มครอง กลุ่มเสี่ยงต่อการ ใช้ยาเสพติด บุหรี่และแอลกอฮอล์ อำเภอแม่ทะ..จังหวัดลำปาง ปี 2564</t>
  </si>
  <si>
    <t xml:space="preserve">       เพื่อมุ่งให้สอดคล้องกับยุทธศาสตร์ยุติวัณโรคตามองค์การอนามัยโลก โดยลดอัตราอุบัติการณ์ของวัณโรคลงร้อยละ 12.5 ต่อปี จาก 171 ต่อประชากร 100,000 คน ในปี 2557  ให้เหลือ 88 ต่อประชากร 100,000 คน เมื่อสิ้นปี พ.ศ. 2564</t>
  </si>
  <si>
    <t>1.2.1 สื่อสารและประชาสัมพันธ์ให้กลุ่มเสี่ยง+ชุมชนเห็นความสำคัญการคัดกรอง</t>
  </si>
  <si>
    <t>กลุ่มเป้าหมายรับทราบ ตระหนัก และเห็นความสำคัญ</t>
  </si>
  <si>
    <t>โดยขอความร่วมมือกำนัน ผู้ใหญ่บ้าน ในเวทีประชุมกำนันผู้ใหญ่ อำเภอแม่ทะ ช่วย</t>
  </si>
  <si>
    <t>ของการคัดกรอง</t>
  </si>
  <si>
    <t>ประชาสัมพันธ์ทางหอกระจายข่าวของหมู่บ้าน ทางคปสอ.จัดทำสคลิปประชาสัมพันธ์ให้</t>
  </si>
  <si>
    <t>และประชาสัมพันธ์ทางสถานีวิทยุชุมชน 2 สถานี ในอำเภอแม่ทะ</t>
  </si>
  <si>
    <t>1.2.2 คัดกรองตามแผนและบันทึกข้อมูลในฐานข้อมูล HosXPและ NTIP เริ่ม 1 ตค.63</t>
  </si>
  <si>
    <t xml:space="preserve">1.2.2.1 การค้นหาผู้ป่วยวัณโรค การคัดกรองกลุ่มเสี่ยงโดยการCXR ทุกราย ในรพ แม่ทะ </t>
  </si>
  <si>
    <t>กลุ่มผู้ติดเชื้อเอชไอวีได้รับการคัดกรอง ร้อยละ 100</t>
  </si>
  <si>
    <t>ต.ค.-ธ.ค. 63</t>
  </si>
  <si>
    <t xml:space="preserve">คัดกรองด้วย CXR ปีละ 1 ครั้ง และคัดกรองโดย Verbal ทุก visit ในกลุ่มผู้ติดเชื้อเอชไอวี </t>
  </si>
  <si>
    <t xml:space="preserve">1.2.2.2 คัดกรองโดยการทำ mobile x-ray ในชุมชน ในกลุ่มเป้าหมายและเจ้าหน้าที่ </t>
  </si>
  <si>
    <t>กลุ่มเป้าหมายได้รับการคัดกรองร้อยละ 100</t>
  </si>
  <si>
    <t xml:space="preserve"> รพ.สต.</t>
  </si>
  <si>
    <t>6 พย. 2563</t>
  </si>
  <si>
    <t>7 พย. 2563</t>
  </si>
  <si>
    <t>8 พย. 2563</t>
  </si>
  <si>
    <t>9 พย. 2563</t>
  </si>
  <si>
    <t>10 พย. 2563</t>
  </si>
  <si>
    <t>11 พย. 2563</t>
  </si>
  <si>
    <t>รพสต. บ้านอ้วนและตลาดน้ำโท้ง</t>
  </si>
  <si>
    <t>12 พย. 2563</t>
  </si>
  <si>
    <t>13 พย. 2563</t>
  </si>
  <si>
    <t>14 พย. 2563</t>
  </si>
  <si>
    <t>15 พย. 2563</t>
  </si>
  <si>
    <t>วัดบ้านใหม่</t>
  </si>
  <si>
    <t>รพสต. บ้านฮ่องห้าและวัดบ้านม่อนแสนศรี</t>
  </si>
  <si>
    <t>16 พย. 2563</t>
  </si>
  <si>
    <t>วัดบ้านหลุกและตลาดบ้านท่าแหน</t>
  </si>
  <si>
    <t>17 พย. 2563</t>
  </si>
  <si>
    <t xml:space="preserve"> - รวบรวมข้อมูลจากรายงานของจุด  mobile x ray ส่งภายหลังจากวันทำการ</t>
  </si>
  <si>
    <t>รายงานความก้าวหน้าทุกวัน</t>
  </si>
  <si>
    <t>6- 17 พ.ย. 63</t>
  </si>
  <si>
    <t xml:space="preserve"> Mobie X-Ray ภายในเวลา 12.00 น. ทางไลน์ TB Maetha</t>
  </si>
  <si>
    <t xml:space="preserve"> 1.2.2.3 การดำเนินการคัดกรองสำหรับผู้ป่วยที่ตกค้าง ยังไม่ได้ไปคัดกรอง mobile x-ray </t>
  </si>
  <si>
    <t xml:space="preserve"> - จัดทำผังและแนวทางการคัดกรองใน รพ. กรณีกลุ่มเสี่ยง</t>
  </si>
  <si>
    <t>มีผังการคัดกรองติดทุกจุดที่เกี่ยวข้องในรพ</t>
  </si>
  <si>
    <t>มารับบริการที่ OPD ER และคลินิกต่างๆ</t>
  </si>
  <si>
    <t xml:space="preserve"> - ชี้แจงแนวทางแก่เจ้าหน้าที่ใน รพ หน่วยที่เกี่ยวข้อง รับทราบแนวทาง</t>
  </si>
  <si>
    <t>เจ้าหน้าที่รับทราบ 100 %</t>
  </si>
  <si>
    <t xml:space="preserve"> - ดำเนินการคัดกรองในโรงพยาบาลโดยเปิดให้บริการ CXR นอกเวลาราชการ สำหรับกลุ่ม</t>
  </si>
  <si>
    <t xml:space="preserve">เสี่ยงที่ยังไม่ได้ไปคัดกรอง mobile x-ray ในชุมชน </t>
  </si>
  <si>
    <t xml:space="preserve"> - จัดทำ pop-up ในเป้าหมายที่ต้องได้รับการคัดกรองที่มารับการรักษาที่รพ. แต่ไม่ได้ไป  </t>
  </si>
  <si>
    <t xml:space="preserve">คัดกรอง mobile x-ray ในชุมชน </t>
  </si>
  <si>
    <t>1.2.2.4 คัดกรอง CXR เจ้าหน้าที่รพ.แม่ทะ และเจ้าหน้าที่รพ.สต.ที่ไม่ได้คัดกรอง</t>
  </si>
  <si>
    <t>เจ้าหน้าที่สธ.ได้รับการคัดกรองร้อยละ 100</t>
  </si>
  <si>
    <t xml:space="preserve">mobile x-ray </t>
  </si>
  <si>
    <t xml:space="preserve"> - รวบรวมข้อมูลประเมินสถานการณ์คัดกรองจาก HDC ทุกวันจันทร์</t>
  </si>
  <si>
    <t>รายงานความก้าวหน้าทุกสัปดาห์</t>
  </si>
  <si>
    <t>ต.ค.-ธ.ค. 62</t>
  </si>
  <si>
    <r>
      <t xml:space="preserve"> - ทำแผนติดตามกลุ่มผิดปกติปี 64  (Verbal ทุก 3 เดือน CXR ทุก 6 เดือน)</t>
    </r>
    <r>
      <rPr>
        <sz val="14"/>
        <rFont val="TH SarabunPSK"/>
        <family val="2"/>
      </rPr>
      <t xml:space="preserve"> ติดตามโดยผู้รับผิดชอบงานวัณโรคโรงพยาบาลส่งเสริมสุขภาพระดับตำบล</t>
    </r>
  </si>
  <si>
    <t xml:space="preserve">1.3 กลุ่มเป้าหมายที่ผล CXR ผิดปกติเข้าได้กับ TB  ส่งตรวจ Sputum AFB  และ Gene </t>
  </si>
  <si>
    <t>กลุ่มเป้าหมายที่ผล CXR ผิดปกติเข้าได้กับ TB ทุกราย</t>
  </si>
  <si>
    <t>วนิดา</t>
  </si>
  <si>
    <t>Xpert (ภายใน 7 วัน)</t>
  </si>
  <si>
    <t>ได้รับการส่งตรวจ Sputum AFB  และ Gene Xpert</t>
  </si>
  <si>
    <r>
      <t xml:space="preserve"> - </t>
    </r>
    <r>
      <rPr>
        <sz val="14"/>
        <rFont val="TH SarabunPSK"/>
        <family val="2"/>
      </rPr>
      <t>ทำทะเบียนบันทึกคุณภาพเสมหะราย รพ.สต. และคืนข้อมูลทุกสัปดาห์</t>
    </r>
  </si>
  <si>
    <t>1.4 การกำกับติดตาม</t>
  </si>
  <si>
    <t>กำหนดบุคลากรที่รับผิดชอบ</t>
  </si>
  <si>
    <t xml:space="preserve">    - การอ่านฟิลม์</t>
  </si>
  <si>
    <t xml:space="preserve">    - การดูแลคุณภาพการตรวจ AFB /Gene Xpert/TB Culture</t>
  </si>
  <si>
    <t xml:space="preserve">   -  การเคาะปอด/เก็บเสมหะ</t>
  </si>
  <si>
    <t>วชิรา</t>
  </si>
  <si>
    <t>จำนวน 50 คน</t>
  </si>
  <si>
    <t>4000</t>
  </si>
  <si>
    <t>1 ครั้ง/ปี จำนวน 4000 บาท</t>
  </si>
  <si>
    <t>บูรณาการ งานบริหาร งบฯซ่อมครุภัณฑ์</t>
  </si>
  <si>
    <t>ปีละ 3 ครั้ง (ทุก 4 เดือน) จำนวน 43000 บาท</t>
  </si>
  <si>
    <t>ธ.ค.63, ก.พ., พ.ค., ส.ค.64</t>
  </si>
  <si>
    <t xml:space="preserve">  2.1.3 เจ้าหน้าที่ติดตามและส่งตัวเพื่อไปฝากครรภ์ครั้งแรกที่แต่ละ PCU โดยเร็วที่สุด </t>
  </si>
  <si>
    <t>5 PCU</t>
  </si>
  <si>
    <t xml:space="preserve">  2.2.1 รพ.และรพสต.ติดตามหญิงตั้งครรภ์จากคลินิกเอกชนในพื้นที่เพื่อให้ การดูแล และ</t>
  </si>
  <si>
    <t>11,081 คน</t>
  </si>
  <si>
    <r>
      <rPr>
        <sz val="14"/>
        <rFont val="TH SarabunPSK"/>
        <family val="2"/>
      </rPr>
      <t xml:space="preserve"> * Screening Risk : ตามแนวทาง 18 ข้อในสมุดสีชมพู</t>
    </r>
    <r>
      <rPr>
        <sz val="14"/>
        <color rgb="FFFF0000"/>
        <rFont val="TH SarabunPSK"/>
        <family val="2"/>
      </rPr>
      <t xml:space="preserve">  </t>
    </r>
    <r>
      <rPr>
        <sz val="14"/>
        <color rgb="FF000000"/>
        <rFont val="TH SarabunPSK"/>
        <family val="2"/>
      </rPr>
      <t xml:space="preserve"> </t>
    </r>
    <r>
      <rPr>
        <u/>
        <sz val="14"/>
        <color rgb="FF000000"/>
        <rFont val="TH SarabunPSK"/>
        <family val="2"/>
      </rPr>
      <t>ยกเว้น</t>
    </r>
    <r>
      <rPr>
        <sz val="14"/>
        <color rgb="FF000000"/>
        <rFont val="TH SarabunPSK"/>
        <family val="2"/>
      </rPr>
      <t xml:space="preserve"> PV OGTT. (หรือ DM)</t>
    </r>
  </si>
  <si>
    <t>14 คน</t>
  </si>
  <si>
    <t>ผู้ปฏิบัติงานมีทักษะในการดูแลหญิงตั้งครรภ์ทั้งกลุ่มปกติ</t>
  </si>
  <si>
    <t xml:space="preserve"> - มาตรฐาน ANC</t>
  </si>
  <si>
    <t>และหญิงตั้งครรภ์เสี่ยง  การดูแลหญิงหลังคลอดที่ได้</t>
  </si>
  <si>
    <t xml:space="preserve"> - การดูแลหญิงตั้งครรภ์เสี่ยง</t>
  </si>
  <si>
    <t>มาตรฐาน</t>
  </si>
  <si>
    <t xml:space="preserve"> - การดูแลหญิงหลังคลอด</t>
  </si>
  <si>
    <t>บูรณาการ งานบริหาร งบฯจัดซื้อครุภัณฑ์</t>
  </si>
  <si>
    <t xml:space="preserve"> -เครื่องช่วยชีวิตเด็กขั้นสูงชนิดควบคุมแรงดัน ( Neopuff) ราคา 190000 บาท</t>
  </si>
  <si>
    <t xml:space="preserve"> -เครื่องวัดสัญญาณชีพ NIBP  ราคา 20000 บาท</t>
  </si>
  <si>
    <t xml:space="preserve"> NCD (กลุ่มเสี่ยง เน้นอาหารและออกกำลังกาย)  </t>
  </si>
  <si>
    <t>และ New Service in PCU</t>
  </si>
  <si>
    <t>ลดผู้ป่วยรายใหม่</t>
  </si>
  <si>
    <r>
      <rPr>
        <sz val="14"/>
        <rFont val="Tahoma"/>
        <family val="2"/>
      </rPr>
      <t>≥</t>
    </r>
    <r>
      <rPr>
        <sz val="14"/>
        <rFont val="TH SarabunPSK"/>
        <family val="2"/>
      </rPr>
      <t>ร้อยละ90</t>
    </r>
  </si>
  <si>
    <t xml:space="preserve">          </t>
  </si>
  <si>
    <t xml:space="preserve">ยุทธศาสตร์ที่ 1    การพัฒนาคุณภาพชีวิตคนไทยทุกกลุ่มวัยผู้สูงอายุ (ด้านสุขภาพ) </t>
  </si>
  <si>
    <t xml:space="preserve">เป้าหมายจังหวัดลำปาง :  ส่งเสริมสุขภาพ เน้นป้องกันพลัดตกหกล้ม  ข้อเข่าเสื่อม และฟัน       </t>
  </si>
  <si>
    <t xml:space="preserve">เป้าหมายอำเภอแม่ทะ </t>
  </si>
  <si>
    <t>1. ชมรมผู้สูงอายุทุกแห่ง มีกิจกรรมของชมรมอย่างต่อเนื่อง</t>
  </si>
  <si>
    <t>2. รพสต.ทุกแห่งมีกิจกรรมส่งเสริมการป้องกันการพลัดตกหกล้มและข้อเข่าเสื่อม</t>
  </si>
  <si>
    <t xml:space="preserve">3. ผู้สูงอายุเบาหวานได้รับการเคลือบฟลูออไรด์ ร้อยละ 20 </t>
  </si>
  <si>
    <t>4. ผู้สูงอายุติดเตียงได้รับการตรวจสุขภาพช่องปาก ร้อยละ 100</t>
  </si>
  <si>
    <t>1.การส่งเสริมสุขภาพผู้สูงอายุ</t>
  </si>
  <si>
    <t xml:space="preserve">1.1 กลุ่ม Pre-aging(อายุ 55 ปี) </t>
  </si>
  <si>
    <t>ป้องกันข้อเข่าเสื่อม</t>
  </si>
  <si>
    <t>1. การส่งเสริมสุขภาพในการป้องกัน และการดูแลข้อเข่าเสื่อมด้วยการพอกเข่า</t>
  </si>
  <si>
    <t>ในกลุ่มอายุ55ปีขึ้นไป ที่มีปัญหาปวดเข่า</t>
  </si>
  <si>
    <t>1.1 รพสต.จัดทำโครงการร่วมกับอปท.ในพื้นที่ เพื่อส่งเสริมกิจกรรมดังนี้</t>
  </si>
  <si>
    <t>พลัดตกหกล้ม</t>
  </si>
  <si>
    <t xml:space="preserve">1. การส่งเสริมสุขภาพเพื่อป้องกันการพลัดตกหกล้มในกลุ่มอายุ 55ปีขึ้นไปที่มีนน.เกิน </t>
  </si>
  <si>
    <t>การออกกำลังกาย</t>
  </si>
  <si>
    <t>1. รพสต.สนับสนุนการจัดกิจกรรมออกกำลังกายรำวง 2 วัน/สัปดาห์</t>
  </si>
  <si>
    <t xml:space="preserve">13รพสต.+pcuรพ.              </t>
  </si>
  <si>
    <t>2. ชมรมผู้สูงอายุ มีการดำเนินกิจกรรมของชมรมอย่างต่อเนื่อง</t>
  </si>
  <si>
    <t>ชมรมผู้สูงอายุ10ตำบล</t>
  </si>
  <si>
    <t>5อบต.+5ทต.</t>
  </si>
  <si>
    <t>ฟัน</t>
  </si>
  <si>
    <t>1.ผู้สูงอายุได้รับการทาฟลูออไรด์เพื่อป้องกันรากฟันผุ</t>
  </si>
  <si>
    <t>2.ผู้สูงอายุติดบ้านติดเตียงได้รับการดูแลสุขภาพช่องปาก</t>
  </si>
  <si>
    <t>3. ส่งเสริมสุขภาพช่องปากในชมรมผู้สูงอายุ (บูรณาการกับ</t>
  </si>
  <si>
    <t>2. จัดสิ่งแวดล้อมที่เอื้อต่อผู้สูงอายุ (universal design)</t>
  </si>
  <si>
    <t xml:space="preserve"> 2.1  สถานบริการ</t>
  </si>
  <si>
    <t>1. สถานบริการทุกแห่งปรับปรุงสถานบริการให้ผ่านเกณฑ์ universal design</t>
  </si>
  <si>
    <t>13รพสต.</t>
  </si>
  <si>
    <t>1.1 จัดตั้งทีมระดับอำเภอเพื่อประเมินอารยสถาปัตย์สถานบริการ</t>
  </si>
  <si>
    <t>1.2 จัดประชุมทีมระดับอำเภอเพื่อกำหนดตารางประเมินอารยสถาปัตย์</t>
  </si>
  <si>
    <t>ทุกสถานบริการสุขภาพ</t>
  </si>
  <si>
    <t>1.3 ทีมอำเภอลงประเมินอารยสถาปัตย์ในสถานบริการและวัด</t>
  </si>
  <si>
    <t>1.4 รวบรวมข้อมูลหลังการประเมินสถานบริการเพื่อนำเสนอข้อมูลให้คปสอ.</t>
  </si>
  <si>
    <t xml:space="preserve"> 2.2  วัด</t>
  </si>
  <si>
    <t>1. รพสต.และพระอสว.ร่วมกันประเมินวัดส่งเสริมสุขภาพในพื้นที่รวมทั้งเกณฑ์ universal design</t>
  </si>
  <si>
    <t>1 วัด 1 รพ./รพสต.</t>
  </si>
  <si>
    <t>2.ทีมระดับอำเภอประเมินอารยสถาปัตย์วัดส่งเสริมสุขภาพ</t>
  </si>
  <si>
    <t>14วัด</t>
  </si>
  <si>
    <t>3. นำเสนอข้อมูลผลการประเมินวัดส่งเสริมสุขภาพ ให้กับคปสอ.และพชอ.</t>
  </si>
  <si>
    <t>เพื่อวางแผนแก้ไขปัญหาร่วมกันทุกภาคส่วน</t>
  </si>
  <si>
    <t xml:space="preserve">4. จัดประชุมทบทวนและคืนข้อมูลผลการประเมินวัดส่งเสริมสุขภาพ </t>
  </si>
  <si>
    <t>13รพสต.14วัด1รพ.</t>
  </si>
  <si>
    <t>การคัดกรองสุขภาพพระสงฆ์</t>
  </si>
  <si>
    <t>และการดำเนินงานของพระอสว.</t>
  </si>
  <si>
    <t>2.4 อบรมพระอสว.ให้ครบทุกวัดทั้งอำเภอแม่ทะ35 ชม.ตามหลักสูตรกรมอนามัย</t>
  </si>
  <si>
    <t>62วัด จำนวน62 รูป</t>
  </si>
  <si>
    <t xml:space="preserve"> 2.3  ครัวเรือน</t>
  </si>
  <si>
    <t>1. รพสต.สำรวจและเลือกหลังคาเรือนที่มีความเสี่ยงดังนี้</t>
  </si>
  <si>
    <t xml:space="preserve">   - มีผู้สูงอายุที่อ้วน /เสี่ยงต่อการพลัดตกหกล้ม</t>
  </si>
  <si>
    <t xml:space="preserve">    -มีสภาพแวดล้อมเสี่ยงต่อการหกล้ม</t>
  </si>
  <si>
    <t>2. รพสต.ส่งข้อมูลให้ทีม NPCU5 แห่ง นำข้อมุลเสนอให้สสอ.รับรอง</t>
  </si>
  <si>
    <t xml:space="preserve"> เพื่อรวบรวมข้อมูลนำเสนอพชอ.</t>
  </si>
  <si>
    <t>3. ติดตามแผนการพัฒนาปรับปรุงสภาพแวดล้อมของอปท.แต่ละแห่ง</t>
  </si>
  <si>
    <t>ในการช่วยเหลือหลังคาเรือนที่มีความเสี่ยงในเวทีพชอ.</t>
  </si>
  <si>
    <t>4. รายงานความก้าวหน้า ให้ สสจ.ทุก 3 เดือน</t>
  </si>
  <si>
    <t>3. การดูแลผู้สูงอายุติดบ้านติดเตียง</t>
  </si>
  <si>
    <t xml:space="preserve"> 1.1 Care giver สนับสนุนให้มีครบทุกตำบล</t>
  </si>
  <si>
    <t xml:space="preserve"> 1.1.1 สนับสนุนให้ CG : ฟื้นฟูความรู้ ก่อนหมดอายุ 4 ปีตามหลักสูตรกรมอนามัย(4 วัน) </t>
  </si>
  <si>
    <t xml:space="preserve"> -  จัดทะเบียนการสำรวจผู้ดูแลผู้สูงอายุ (Care Giver) ที่ได้รับการอบรมแล้ว</t>
  </si>
  <si>
    <t>มี CGครบทุกตำบล</t>
  </si>
  <si>
    <t>สปสช</t>
  </si>
  <si>
    <t xml:space="preserve"> -  แผนการจัดอบรมฟื้นฟู CG ในระดับอำเภอ</t>
  </si>
  <si>
    <t xml:space="preserve"> -  อำเภอจัดอบรมตามหลักสูตร กรมอนามัย  ( 4 วัน)</t>
  </si>
  <si>
    <t>1.1.2 สนับสนุนให้  Care Giver หลักสูตร 70 ชม. (7 วัน)</t>
  </si>
  <si>
    <t>4. กิจกรรมการคัดกรอง senile cataract  เพื่อผ่าตัดตาต้อกระจกในผู้สูงอายุ</t>
  </si>
  <si>
    <t>4.1 รพสต.คัดกรองผู้สูงอายุที่มีปัญหาVA&lt;15/200</t>
  </si>
  <si>
    <t>13รพสต.+1รพ.</t>
  </si>
  <si>
    <t>4.2 การฟื้นฟูความรู้เรื่องการวัดสายตาและการคัดกรองผู้มีปัญหาในการมองเห็น</t>
  </si>
  <si>
    <t xml:space="preserve"> 20 คน</t>
  </si>
  <si>
    <t>2ธค.63</t>
  </si>
  <si>
    <t xml:space="preserve">4.3 โครงการจักษุแพทย์เคลื่อนที่เพื่อการคัดกรองผู้ที่มีความเสี่ยง </t>
  </si>
  <si>
    <t>ผู้สูงอายุทีมีVA&lt;15/200จำนวน 50 คน</t>
  </si>
  <si>
    <t>Blinding cataract</t>
  </si>
  <si>
    <t>ทีมตรวจคัดกรอง 15คน</t>
  </si>
  <si>
    <t>2.4 การควบคุมติดตาม</t>
  </si>
  <si>
    <t>1. จัดตั้งคณะกรรมการส่งเสริมคุณภาพชีวิตผู้สูงอายุระดับอำเภอ</t>
  </si>
  <si>
    <t>เพื่อติดตามการดำเนินงานชมรมผู้สูงอายุ การดูแลผู้สูงอายุระยะยาว(LTC)</t>
  </si>
  <si>
    <t>2. ประชุมคณะกรรมการส่งเสริมคุณภาพชีวิตผู้สูงอายุระดับอำเภอ</t>
  </si>
  <si>
    <t>เพื่อแลกเปลี่ยนเรียนรู้การดำเนินงานผู้สูงอายุในอำเภอแม่ทะ</t>
  </si>
  <si>
    <t>3. การรายงานผลการดำเนินงานผู้สูงอายุในเวทีคปสอ.แม่ทะ และพชอ.ทุก6เดือน</t>
  </si>
  <si>
    <t>6.การพัฒนาระบบบริหารจัดการโดยการมีส่วนร่วม</t>
  </si>
  <si>
    <t>10.การประเมินผลงานการดูแลสุขภาพผู้สูงอายุ ประจำปี 64</t>
  </si>
  <si>
    <t>สสจ</t>
  </si>
  <si>
    <t xml:space="preserve">เป้าหมายจังหวัดลำปาง :  </t>
  </si>
  <si>
    <t>1. ครัวเรือนได้รับการสำรวจแนะนำและติดตามผล ร้อยละ 100</t>
  </si>
  <si>
    <t xml:space="preserve">และอำเภอแม่ทะ            </t>
  </si>
  <si>
    <t>2. ครัวเรือนผ่านเกณฑ์การปรับเปลี่ยนพฤติกรรม ไม่น้อยกว่าร้อยละ 80</t>
  </si>
  <si>
    <t xml:space="preserve">3. มีรายชื่อร้านก๋วยเตี๋ยวและร้านอาหารที่ร่วมโครงการ (ร้านอาหาร/แผงลอยจำหน่ายอาหาร/ร้านก๋วยเตี๋ยว ที่ผ่านClean Food  Good Taste เข้าร่วมโครงการ ร้อยละ 50%  </t>
  </si>
  <si>
    <t xml:space="preserve">โดยได้รับการรับรองเมนูลดเค็ม ร้อยละ 80% </t>
  </si>
  <si>
    <t xml:space="preserve">4. ร้านอาหารที่ร่วมโครงการ ได้รับมอบป้าย/เมนู(ผ่านเกณฑ์) และตลาดสดได้รับ ป้ายตลาดจำหน่ายอาหารปลอดภัย Healthy Market ไม่น้อยกว่าร้อยละ 80 </t>
  </si>
  <si>
    <t>5. มีร้านค้าเข้าร่วมโครงการอย่างน้อยร้อยละ 30</t>
  </si>
  <si>
    <t>6.ร้านเครื่องดื่มที่ร่วมโครงการ ให้ความร่วมมือไม่น้อยกว่าร้อยละ  100</t>
  </si>
  <si>
    <t>7. หน่วยงานสาธารณสุขทุกแห่งมีการจัด coffee break  ตามมาตรการที่กำหนดทุกมื้อ</t>
  </si>
  <si>
    <t>8. หน่วยงานราชการอื่นๆ ร่วมดำเนินงานตามมาตรการอย่างน้อย 1 แห่ง</t>
  </si>
  <si>
    <t xml:space="preserve">9. มีนโยบายสาธารณะหมู่บ้านงดน้ำอัดลมในงานบุญ ร้อยละ 100 </t>
  </si>
  <si>
    <t xml:space="preserve">10.หน่วยงานในสังกัด สธ.ทุกแห่ง จัดเครื่องดื่มระหว่างประชุมที่มีลักษณะ Healthy Break หวานน้อย ร้อยละ 100 </t>
  </si>
  <si>
    <t xml:space="preserve">11. องค์กรภาครัฐ รัฐวิสาหกิจอื่น/เอกชน จัดเครื่องดื่มระหว่างระชุมที่มีลักษณะ Healthy Break หวานน้อย เพิ่มขึ้นจากปี 63  อำเภอละ 2 แห่ง </t>
  </si>
  <si>
    <t xml:space="preserve">12.. ร้านอาหารผ่านเกณฑ์ลดเค็ม ไม่น้อยกว่าร้อยละ 80 </t>
  </si>
  <si>
    <t xml:space="preserve">13.. แผงจำหน่ายอาหารปรุงสุกในตลาดผ่านเกณฑ์ลดเค็มร้อยละ 100 </t>
  </si>
  <si>
    <t xml:space="preserve">14. ตลาดสดผ่านเกณฑ์ Healthy Market อำเภอละ 1 แห่ง </t>
  </si>
  <si>
    <t>15. โรงเรียน Thai school lunch ตรวจเค็มผ่านเกณฑ์ติดต่อกัน 3 ครั้ง ไม่น้อยกว่าร้อยละ 80</t>
  </si>
  <si>
    <t>16.. โรงเรียนปริยัติธรรม ตรวจเค็มผ่านเกณฑ์ติดต่อกัน 3 ครั้ง ไม่น้อยกว่าร้อยละ 80</t>
  </si>
  <si>
    <t xml:space="preserve">17. โรงเรียนมัธยมผ่านเกณฑ์การตรวจความเค็มในอาหาร ร้อยละ 80 </t>
  </si>
  <si>
    <t>18. ร้อยละของอาหารสดและอาหารแปรรูปที่ได้รับการตรวจสอบได้มาตรฐานตามเกณฑ์ที่กฎหมายกำหนด ร้อยละ 90</t>
  </si>
  <si>
    <t>19. ร้อยละของโรงพยาบาล ผ่านเกณฑ์ โรงพยาบาลอาหารปลอดภัย ร้อยละ 100</t>
  </si>
  <si>
    <t>20. ร้อยละของโรงพยาบาล ผ่านเกณฑ์ Plus ตามเกณฑ์ประเมิน Green and Clean Hospital ร้อยละ 100</t>
  </si>
  <si>
    <t>21.ร้อยละ 25 ประชาชนที่มีค่า BMI เกินมาตรฐาน(ในช่วง 23-24.99 กก./ตรม.) สามารถลดค่าBMI ลงมาอยู่ในเกณฑ์ปกติ  (ต่อ 1 PCU)</t>
  </si>
  <si>
    <t>22.ร้อยละ100 รพสต. มีลานออกกำลังกาย 3วัน/สัปดาห์</t>
  </si>
  <si>
    <t>17,421 หลังคาเรือน</t>
  </si>
  <si>
    <t xml:space="preserve">      โดย อสม.จะเป็นผู้ให้ข้อมูล/คำแนะนำ ในการตรวจฯ ครั้งแรก </t>
  </si>
  <si>
    <t xml:space="preserve">      มอค.จะเป็นผู้ให้ข้อมูล/คำแนะนำ ในครัวเรือนที่การตรวจฯ พบ</t>
  </si>
  <si>
    <t>ร้านก๋วยเตี๋ยว 89 แห่ง</t>
  </si>
  <si>
    <t>ร้านอาหาร  71 แห่ง</t>
  </si>
  <si>
    <t>ร้านอาหาร 71 แห่ง</t>
  </si>
  <si>
    <t xml:space="preserve">2.11 ถวายความรู้พระสงฆ์ และพระอสว./พระในเขตรับผิดชอบ </t>
  </si>
  <si>
    <t>วัดส่งเสริมสุขภาพ 14 แห่ง</t>
  </si>
  <si>
    <t>ร.ร ประถม  23 แห่ง</t>
  </si>
  <si>
    <t xml:space="preserve"> ร.ร. ปริยัติธรรม 2 แห่ง </t>
  </si>
  <si>
    <t>รวม 25 แห่ง</t>
  </si>
  <si>
    <t>25 ร.ร.</t>
  </si>
  <si>
    <t>รร.มัธยมขยายโอกาส8 แห่ง</t>
  </si>
  <si>
    <t>รวม 11 แห่ง</t>
  </si>
  <si>
    <t xml:space="preserve">   2.3. ประชาสัมพันธ์ขอความร่วมมือในการดำเนินงานเวทีประชุม พชอ.</t>
  </si>
  <si>
    <t xml:space="preserve">        ให้ข้อมูล คำแนะนำ  ประโยชน์ในการลดหวาน</t>
  </si>
  <si>
    <t xml:space="preserve"> โครงการบูรณาการอาหารและออกกำลังกาย กลุ่มวัยทํางานอ.แม่ทะ จ.ลำปาง ปี 2564</t>
  </si>
  <si>
    <t>ม.ค. พ.ค. ส.ค. 64</t>
  </si>
  <si>
    <t>ผู้รับผิดชอบงานพัฒนาการเด็ก</t>
  </si>
  <si>
    <t>ผู้ปกครองเด็ก ก่อนช่วงอายุ 9  18  30  42  60เดือน (บูรณาการกับคลินิกพัฒนาการ)</t>
  </si>
  <si>
    <t>2.2.3 พัฒนาศักยภาพครูพี่เลี้ยง โดยผู้รับผิดชอบพัฒนาการเด็กในแต่ละ รพ.สต.</t>
  </si>
  <si>
    <t xml:space="preserve"> (On the job training) ในการประเมินพัฒนาการด้วยเครื่องมือ DSPM และใช้ </t>
  </si>
  <si>
    <t>กราฟประเมินโภชนาการตามโปรแกรมโภชนาการเด็ก ติดตามการดำเนินงานตาม</t>
  </si>
  <si>
    <t>มาตรฐานสถานพัฒนาเด็กปฐมวัย</t>
  </si>
  <si>
    <t>จ.กำหนดจัด มิย.64</t>
  </si>
  <si>
    <t>(420 ราย)</t>
  </si>
  <si>
    <t>(ชุดตรวจ HCT 500 ชุดๆละ 2 บาท)</t>
  </si>
  <si>
    <t xml:space="preserve">3.3.5 ประสานภาคีเครือข่ายเพื่อให้เด็กที่มีภาวะทุพโภชนาการ ได้รับ </t>
  </si>
  <si>
    <t xml:space="preserve">เด็กที่มีภาวะทุพโภชนาการ </t>
  </si>
  <si>
    <t>นม 2 กล่อง ไข่ 1 ฟอง</t>
  </si>
  <si>
    <t>ม</t>
  </si>
  <si>
    <t>แลกเปลี่ยน จังหวัด มิย.64</t>
  </si>
  <si>
    <t xml:space="preserve">ระดับอำเภอ (สาธารณสุข/พม./ศึกษาธิการ/อปท.) </t>
  </si>
  <si>
    <t>โครงการพัฒนาภาคีเครือข่ายเพื่อวางแผนพัฒนาระบบสุขภาพภาคประชาชนจังหวัดลำปาง  ปีงบประมาณ 2564</t>
  </si>
  <si>
    <t>คปสอ....แม่ทะ....จังหวัดลำปาง</t>
  </si>
  <si>
    <t>งานสุขภาพภาคประชาชน</t>
  </si>
  <si>
    <t>ภาคีเครือข่ายงานสุขภาพภาคประชาชนจังหวัดลำปางได้รับการถ่ายทอดนโยบายและแนวทางเสริมสร้าง</t>
  </si>
  <si>
    <t xml:space="preserve">การมีส่วนร่วมภาคประชาชนในพื้นที่สู่การปฏิบัติสถานการณ์และข้อมูลพื้นฐาน    </t>
  </si>
  <si>
    <t>รหัสโครงการ.100613</t>
  </si>
  <si>
    <t>ภาคีเครือข่ายเพื่อ</t>
  </si>
  <si>
    <t>วางแผนพัฒนา</t>
  </si>
  <si>
    <t>มีประสิทธิภาพ</t>
  </si>
  <si>
    <t>ระบบสุขภาพ</t>
  </si>
  <si>
    <t>ภาคประชาชน</t>
  </si>
  <si>
    <t>2. การคัดเลือก อสม.ดีเด่น ระดับอำเภอ ปี 2564-2565</t>
  </si>
  <si>
    <t>พค..64</t>
  </si>
  <si>
    <t>จังหวัดลำปาง</t>
  </si>
  <si>
    <t xml:space="preserve"> จนท.จำนวน 14 คน</t>
  </si>
  <si>
    <t>ค่าอาหารว่าง 42*100</t>
  </si>
  <si>
    <t>รวม 42 คน</t>
  </si>
  <si>
    <t>ค่าอาหาร</t>
  </si>
  <si>
    <t>ค่าอาหารว่าง 27*100</t>
  </si>
  <si>
    <t>รวม 27 คน</t>
  </si>
  <si>
    <t xml:space="preserve">     3.1 อบรมพัฒนาตามหลักสูตร อสม. 4.0 ระดับอำเภอ </t>
  </si>
  <si>
    <t>อำเภอละ  30%</t>
  </si>
  <si>
    <t xml:space="preserve"> อสม.ได้รับการพัฒนา</t>
  </si>
  <si>
    <t>งบ กปท.</t>
  </si>
  <si>
    <t>ธ.ค. 63 - มิ.ย 64</t>
  </si>
  <si>
    <t>CUPทุกอำเภอ</t>
  </si>
  <si>
    <t>ขยาย อสม.4.0</t>
  </si>
  <si>
    <t>530 คน</t>
  </si>
  <si>
    <t>เป็น อสม.4.0</t>
  </si>
  <si>
    <t xml:space="preserve">     3.2 อบรมพัฒนาตามหลักสูตร อสม.ใหม่(เน้นคนรุ่นใหม่)</t>
  </si>
  <si>
    <t>อำเภอละ 200  คน</t>
  </si>
  <si>
    <t xml:space="preserve"> อสม.ใหม่ ได้รับการ</t>
  </si>
  <si>
    <t>งบ สบส.</t>
  </si>
  <si>
    <t xml:space="preserve"> ปีงบประมาณ 2564</t>
  </si>
  <si>
    <t xml:space="preserve">พัฒนาศักยภาพเป็น </t>
  </si>
  <si>
    <t xml:space="preserve">อสม.คนรุ่นใหม่ </t>
  </si>
  <si>
    <t xml:space="preserve">   3.3 อบรมพัฒนาตามหลักสูตรอสม.หมอประจำบ้าน </t>
  </si>
  <si>
    <t xml:space="preserve">ปีงบประมาณ 2564  (บูรณาการร่วม อสค.) </t>
  </si>
  <si>
    <t xml:space="preserve">    1 . อบรมตามหลักสูตร อสม.หมอประจำบ้านของส่วนกลาง </t>
  </si>
  <si>
    <t xml:space="preserve"> อสม.หมอประจำบ้าน</t>
  </si>
  <si>
    <t>ก.พ.-เม.ย. 64</t>
  </si>
  <si>
    <t xml:space="preserve">มีศักยภาพในการทำงาน </t>
  </si>
  <si>
    <t>เป็น อสม.เชี่ยวชาญตาม</t>
  </si>
  <si>
    <t>สาขาที่รับผิดชอบใน</t>
  </si>
  <si>
    <t>การปฏิบัติงาน</t>
  </si>
  <si>
    <t xml:space="preserve">   2 อบรมตามบริบทปัญหาสุขภาพ จ.ลำปาง ได้แก โรคไม่ติดต่อ</t>
  </si>
  <si>
    <t>, ทันตสาธารณสุข, สุขภาพจิต, คบส.,คัดกรอง/ผ่าตัดต้อกระจก</t>
  </si>
  <si>
    <t xml:space="preserve"> (บูรณาการร่วมหลักสูตรส่วนกลางฯ) </t>
  </si>
  <si>
    <t xml:space="preserve">    3. ติดตาม ผลการปฏิบัติงาน (orientation)</t>
  </si>
  <si>
    <t>5. พัฒนาความเป็นเลิศ เสริมสร้างแรงจูงใจของ อสม.</t>
  </si>
  <si>
    <t xml:space="preserve">    จัดกิจกรรมรณรงค์วัน อสม.แห่งชาติ ประจำปี 2564
</t>
  </si>
  <si>
    <t>6.การจ่ายเงินค่าป่วยการ อสม.ผ่านโปรแกรมระบบบูรณาการ</t>
  </si>
  <si>
    <t xml:space="preserve"> 6.1ติดตามและตรวจสอบรายการขอเบิกเงินค่าป่วยการ อสม.</t>
  </si>
  <si>
    <t xml:space="preserve">  6.2 กดส่งอนุมัติขอเบิกเงินค่าป่วยการ อสม. ผ่านโปรแกรม</t>
  </si>
  <si>
    <t xml:space="preserve">  6.3. ประชุม คคก. ชมรมอาสาสมัครประจำหมู่บ้านอำเภอ</t>
  </si>
  <si>
    <t xml:space="preserve">7. การจัดบริการสุขภาพโดยภาคีเครือข่ายสุขภาพภาคประชาชน (อสม.) </t>
  </si>
  <si>
    <r>
      <rPr>
        <b/>
        <sz val="16"/>
        <rFont val="TH SarabunPSK"/>
        <family val="2"/>
      </rPr>
      <t xml:space="preserve">  1.ส่งเสริมพฤติกรรมลดการบริโภคเค็ม</t>
    </r>
    <r>
      <rPr>
        <sz val="16"/>
        <rFont val="TH SarabunPSK"/>
        <family val="2"/>
      </rPr>
      <t xml:space="preserve"> </t>
    </r>
  </si>
  <si>
    <t xml:space="preserve">     - อสม.สุ่มวัดความเค็ม (เกลือและโซเดียม) ของอาหาร</t>
  </si>
  <si>
    <t xml:space="preserve">     - ครัวเรือนที่ตรวจวัดพบไม่เค็ม (ไม่เกิน 0.6%) ต่อเนื่อง</t>
  </si>
  <si>
    <t xml:space="preserve">   - อสม.จะเป็นผู้ให้ข้อมูล/คำแนะนำ ในการตรวจฯ </t>
  </si>
  <si>
    <t xml:space="preserve">  - มอค. จะเป็นผู้ให้ข้อมูล/คำแนะนำ ในครัวเรือนที่การ</t>
  </si>
  <si>
    <t xml:space="preserve">  2. ส่งเสริมพฤติกรรมการออกกำลังกาย </t>
  </si>
  <si>
    <t xml:space="preserve">  - เป็นแกนนำการออกกำลังกายในชุมชน เช่น การเดิน-วิ่ง ฯลฯ</t>
  </si>
  <si>
    <t xml:space="preserve">  - อสม.ออกกำลังกาย ในพิ้นที่ เป็นแกนนำ มีสถานที่ </t>
  </si>
  <si>
    <t xml:space="preserve">  และอุปกรณ์</t>
  </si>
  <si>
    <t xml:space="preserve">  3. การรณรงค์ลดหวานในพื้นที่ โดย อสม. </t>
  </si>
  <si>
    <t xml:space="preserve">  1. อสม.ประชาสัมพันธ์ ให้ความรู้ เรื่องโทษของการอาหารหวาน</t>
  </si>
  <si>
    <t xml:space="preserve">  2. สร้างมาครการในชุมชน งานบุญ ลดเสริฟน้ำอัดลม</t>
  </si>
  <si>
    <t xml:space="preserve">  4. อสม.ส่งเสริมป้องกันโควิด 2019 ในพื้นที่ </t>
  </si>
  <si>
    <t xml:space="preserve"> -มีการดำเนินงานป้องกัน</t>
  </si>
  <si>
    <t>17461 หลังคาเรือน</t>
  </si>
  <si>
    <t>โรคโควิด19 ทุกหมู่บ้าน</t>
  </si>
  <si>
    <t xml:space="preserve">  5. อสม.ส่งเสริมป้องกันโรคไข้เลือดออก ในพื้นที่ </t>
  </si>
  <si>
    <t>95 ทุกหมู่บ้าน/</t>
  </si>
  <si>
    <t xml:space="preserve"> - มีการดำเนินงานป้องกัน</t>
  </si>
  <si>
    <t>ต.ค.63 -ก.ย. 64</t>
  </si>
  <si>
    <t>สัปดาห์ละ 2 วัน</t>
  </si>
  <si>
    <t>โรคไข้เลือดออกทุกหมู่บ้าน</t>
  </si>
  <si>
    <t>8. สนับสนุนการดำเนินงานตำบลวิถีชิวิตใหม่ปลอดภัยโควิด 2019</t>
  </si>
  <si>
    <t xml:space="preserve"> 1. อบรมพัฒนาศักยภาพ ครู ข ตำบลวิถีชีวิตใหม่ปลอดภัยโควิต</t>
  </si>
  <si>
    <t xml:space="preserve"> แกนนำตำบลละ</t>
  </si>
  <si>
    <t xml:space="preserve"> -ทุกตำบลมีการดำเนิน</t>
  </si>
  <si>
    <t xml:space="preserve"> 1 คน/ 10 คน</t>
  </si>
  <si>
    <t>งานตำบลวิถีชีวิตใหม่</t>
  </si>
  <si>
    <t>ปลอดภัยโควิต 2019</t>
  </si>
  <si>
    <t>.2 สนับสนุนการดำเนินงานตำบลวิถีชีวิตใหม่ปลอดภัยโควิต 2019</t>
  </si>
  <si>
    <t xml:space="preserve"> 10 ตำบล/ 2 ครั้งต่อปี</t>
  </si>
  <si>
    <t>3. กำกับติดตามการดำเนินงานตำบลวิถีชีวิตใหม่ปลอดภัยโควิต 2020</t>
  </si>
  <si>
    <t xml:space="preserve"> 100 ตำบล/ 2 ครั้งต่อปี</t>
  </si>
  <si>
    <t>9. โครงการ 3 ล้าน 3 ปี เลิกบุหรี่ทั่วไทย  เทิดไท้องค์ราชัน</t>
  </si>
  <si>
    <t>อสม.ค้นหาผู้ต้องการ</t>
  </si>
  <si>
    <t>เลิกสูบบุหรี่ในพื้นที่</t>
  </si>
  <si>
    <t xml:space="preserve">  - ชี้แจงแนวทางการดำเนินกิจกรรม</t>
  </si>
  <si>
    <t xml:space="preserve">  - อสม.1 คนเชิญชวนคนเลิกสูบบุหรี่และสมัครเข้าโครงการฯ ปีละ</t>
  </si>
  <si>
    <t>ชักชวนผู้เข้าร่วม</t>
  </si>
  <si>
    <t>จ.ลำปางมีผู้เลิกบุหรี่เพิ่มขึ้น</t>
  </si>
  <si>
    <t>ต.ค.63 -ส.ค. 64</t>
  </si>
  <si>
    <t xml:space="preserve">    อย่างน้อย 1 คน เข้าร่วมโครงการฯ พร้อมติดตาม ส่งข้อมูลให้จนท.</t>
  </si>
  <si>
    <t>โครงการฯ โดย อสม</t>
  </si>
  <si>
    <t>10.ติดตามผลและควบคุมกำกับการดำเนินงาน</t>
  </si>
  <si>
    <t>บูรณาการงานบริหาร ซื้อวัสดุ</t>
  </si>
  <si>
    <t>บูรณาการงานบริหาร จัดซื้อ ครุภัณฑ์</t>
  </si>
  <si>
    <t>บูรณาการงานย.3</t>
  </si>
  <si>
    <t>บูรณาการ งาน ย.3</t>
  </si>
  <si>
    <t xml:space="preserve">- ผู้เข้าอบรมมีความรู้เพิ่มขึ้น และสามารถนำความรู้ไปปฏิบัติได้ตามมาตรฐาน &gt;80% , 1.การวินิจฉัยการติดเชื้อในโรงพยาบาล (สำหรับพยาบาล 60*25=1500)
2.โรคอุบัติใหม่ อุบัติซ้ำ (240 *25=6000)
3. การนึ่งทำลายเชื้อ (พนักงานล้างเครื่องมือ 30 คน*25=750
รวม 8250 บาท </t>
  </si>
  <si>
    <t>บูรณาการ งานบริหาร งบจัดซื้อวัสดุ</t>
  </si>
  <si>
    <t>บูรณาการงานบริหาร งบฯจัดซื้อวัสดุ</t>
  </si>
  <si>
    <t>มีอัตราการตั้งครรภ์ซ้ำในหญิงอายุ15-19ปี ร้อยละ 33.33, 0 และ 0  ปี2561,2562 และ 2563 ตามลำดับ</t>
  </si>
  <si>
    <t xml:space="preserve">      * จัดซื้ออุปกรณ์เครื่องพิมพ์บัตรคิว (เครื่องพิมพ์ Termal) 4 เครื่อง</t>
  </si>
  <si>
    <t xml:space="preserve">      * จัดซื้อเครื่องยิงบาร์โค้ด 3 เครื่อง</t>
  </si>
  <si>
    <t xml:space="preserve">      * จัดซื้อจอแสดงผลคิวการให้บริการ (Smart TV ขนาด ไม่น้อยกว่า 60 นิ้ว) 5 เครื่อง</t>
  </si>
  <si>
    <t xml:space="preserve">      * จัดซื้อตัวแยกสายสัญญาณ HDMI (ใช้แยกสัญญาณภาพเป็น 2 จอ) 1 ตัว</t>
  </si>
  <si>
    <t xml:space="preserve">   - จัดซื้อเครื่องคอมพิวเตอร์แม่ข่าย แบบที่ 2  1 เครื่อง</t>
  </si>
  <si>
    <t xml:space="preserve">   - Smart TV 60 นิ้ว 16 เครื่อง</t>
  </si>
  <si>
    <t xml:space="preserve">  - WEBCAM Logitech C930E-AP 16 เครื่อง</t>
  </si>
  <si>
    <t xml:space="preserve">  - Sound Bar GENIUS (100) Black  16 เครื่อง</t>
  </si>
  <si>
    <t xml:space="preserve">   - MicroPhone NUBWO Condenser(M66) 16 เครื่อง</t>
  </si>
  <si>
    <t xml:space="preserve">   - ดำเนินการจ่ายค่าสาธารณูปโภคด้านสารสนเทศ  ระบบ Internet</t>
  </si>
  <si>
    <t xml:space="preserve"> - IT ติดตั้ง และทดสอบ VPN, ระบบส่งต่อ 3 แห่ง กิ่ว , นาคต และน้ำโจ้</t>
  </si>
  <si>
    <t xml:space="preserve"> -  ติดตั้ง ระบบดูผล lab online ผ่านมือถือ 12 แห่ง</t>
  </si>
  <si>
    <t xml:space="preserve">       สถานการณ์โรคที่เฝ้าระวังทางระบาดวิทยา ปี พ.ศ.2563 ตั้งแต่วันที่ 1 มกราคม 2563 ถึง วันที่ 31 สิงหาคม 2563 พบโรคที่เฝ้าระวังทางระบาดวิทยา 3 อันดับแรก คือ โรคอุจจาระร่วง พบอัตราป่วย </t>
  </si>
  <si>
    <t>810.63 ต่อแสนประชากร รองลงมา ได้แก่ โรคปอดอักเสบ พบอัตราป่วย 203.88 ต่อแสนประชากร และโรคไข้หวัดใหญ่ พบอัตราป่วย 174.52 ต่อแสนประชากร ตามลำดับ เมื่อทำการวิเคราะห์ข้อมูล พบว่า</t>
  </si>
  <si>
    <t xml:space="preserve">โรคอุจจาระร่วง พบอัตราป่วยที่สูงขึ้นกว่าในปี พ.ศ.2562 ในช่วงเวลาเดียว มีอัตราป่วยที่สูงกว่าค่ามัธยฐาน 5 ปีย้อนหลัง และพบอัตราป่วยสูงในกลุ่มอายุ 0-4 ปี และกลุ่มอายุ 65 ปี ขึ้นไป </t>
  </si>
  <si>
    <t xml:space="preserve">ส่วนโรคปอดอักเสบและโรคไข้หวัดใหญ่มีแนวโน้มลดลง และอัตราป่วยต่ำกว่าค่ามัธยฐาน 5 ปีย้อนหลัง </t>
  </si>
  <si>
    <t xml:space="preserve">        สถานการณ์โรคไข้เลือดออก อำเภอแม่ทะ ปี พ.ศ.2563 ตั้งแต่วันที่ 1 ม.ค. 63 ถึง วันที่ 13 ก.ย. 63 พบผู้ป่วย จำนวน 21 ราย อัตราป่วย 35.87 ต่อแสนประชากร พบว่าในเดือน กรกฎาคมและเดือนสิงหาคม
</t>
  </si>
  <si>
    <t xml:space="preserve">มีอัตราป่วยสูงกว่าค่ามัธยฐาน 5 ปี ย้อมหลัง และยังพบว่ายังมีหมู่บ้านที่ไม่สามารถควบคุมโรคได้ภายใน 28 วัน ส่วนใหญ่พบในกลุ่มอายุ 10-14 ปี และพบโรคไข้ปวดข้อยุงลาย จำนวน 5 ราย อัตราป่วย 8.54 ต่อแสนประชากร </t>
  </si>
  <si>
    <t>ซึ่งทั้งสองโรคมีสาเหตุมาจากยุงลายที่เป็นพาหะนำโรค</t>
  </si>
  <si>
    <t xml:space="preserve">        ด้วยสถานการณ์ปัจจุบัน ทั่วโลกยังพบการระบาดของโรคติดเชื้อไวรัสโคโรนา อย่างต่อเนื่อง และในประเทศไทยมีโอกาสที่จะมีการระบาดในระลอกที่ 2 ซึ่งโรคดังกล่าวเป็นโรคที่ยังไม่มีวัคซีนในการป้องกันโรค</t>
  </si>
  <si>
    <t>หากได้รับเชื้อมีโอกาสเสียชีวิต</t>
  </si>
  <si>
    <t xml:space="preserve">        ดังนั้น เมื่อวิเคราะห์สถานการณ์ของโรคและภัยสุขภาพ ที่เป็นปัญหาของอำเภอแม่ทะ ได้แก่ โรคอุจจาระร่วง โรคติดต่อนำโดยยุงลาย และโรคติดเชื้อไวรัสโคโรนา 2019 โดยแต่ละโรคพบ GAP ดังนี้</t>
  </si>
  <si>
    <t xml:space="preserve">        1. โรคอุจจาระร่วง สภาพปัญหาที่พบ ได้แก่ เจ้าหน้าที่ขาดการฟื้นฟู/ทบทวนองค์ความรู้ในการวินิจฉัยโรคอุจจาระร่วง และยังไม่เคยมีการศึกษาปัจจัยที่มีความสัมพันธ์ต่อการเกิดโรคอุจจาระร่วงในพื้นที่อำเภอแม่ทะ</t>
  </si>
  <si>
    <t xml:space="preserve">        2. โรคติดต่อนำโดยยุงลาย สภาพปัญหาที่พบ ใน 3 ช่วง คือ</t>
  </si>
  <si>
    <t xml:space="preserve">           - ก่อนฤดูกาลระบาด พบว่า การเตรียมความพร้อมด้านทรัพยากรยังไม่สมบูรณ์ อปท.บางแห่งไม่ส่งบุคลากรพ่นหมอกควันไปอบรมฟื้นฟูความรู้และประเมินประสิทธิภาพเครื่องพ่นหมอกควัน ปีที่ผ่านมา</t>
  </si>
  <si>
    <t xml:space="preserve">การป้องกันโรคล่วงหน้าโดยกิจกรรมเพาะพันธุ์ลูกน้ำยุงลายดำเนินการในทุกพื้นที่ แต่การสุ่มประเมินประสิทธิภาพการสำรวจลูกน้ำยุงลายรายโดยเจ้าหน้าที่ไม่ควบคุมทุกพื้นที่ การดำเนินงานกิจกรรมรณรงค์
</t>
  </si>
  <si>
    <t xml:space="preserve">เตรียมความพร้อมก่อนฤดูการระบาดยังไม่เป็นรูปธรรม และการประเมินพื้นที่เสี่ยงยังไม่มีความแม่นยำ
</t>
  </si>
  <si>
    <t xml:space="preserve">          - ช่วงการระบาด พบว่า การดำเนินการควบคุมโรคโดยทีม SRRT ยังมีข้อจำกัดด้านความทันเวลา คุณภาพและขาดทรัพยากรสนับสนุนในบางพื้นที่ (เครื่องพ่น สารเคมี ทีมพ่น)
</t>
  </si>
  <si>
    <t>บางพื้นที่ยังขาดความร่วมมือของชุมชนมีการใช้มาตรการทางสังคมไม่ครบทุกหมู่บ้าน และบางพื้นที่ไม่มีการทำ Active case finding ทำให้ควบคุมโรคไม่ได้</t>
  </si>
  <si>
    <t xml:space="preserve">          - ช่วงหลังการระบาด พบว่า ขาดการประชุมสรุปบทเรียนร่วมกันระหว่างภาคีเครือข่าย ในระดับอำเภอ</t>
  </si>
  <si>
    <t xml:space="preserve">        3. โรคติดเชื้อไวรัสโคโรนา 2019 เนื่องจากโรคดังกล่าว เป็นโรคที่ค่อนข้างใหม่ เจ้าหน้าที่ยังขาดความชำนาญในการจัดการผู้ป่วย เมื่อเกิดสถานการณ์ในการพบผู้ที่สงสัยป่วย ขาดการซ้อมแผนแบบบูรณาการในทุกภาคส่วน </t>
  </si>
  <si>
    <t>คณะกรรมการทราบและเข้าใจบทบาทหน้าที่ของตนเอง</t>
  </si>
  <si>
    <t xml:space="preserve">2. ผู้บริหารและผู้รับผิดชอบงานเรียนรู้ระบบ ICS เบื้องต้น ผ่านระบบ </t>
  </si>
  <si>
    <t xml:space="preserve">   E-Learning ของกรมควบคุมโรค</t>
  </si>
  <si>
    <t xml:space="preserve">  2.1 ผู้บัญชาการเหตุการณ์ (IC) ,รองฯผู้บัญชาการและผู้รับผิดชอบหลักงาน EOC</t>
  </si>
  <si>
    <t xml:space="preserve"> 3 คน</t>
  </si>
  <si>
    <t>ผู้บัญชาการเหตุการณ์ (IC) ,รองฯผู้บัญชาการ,</t>
  </si>
  <si>
    <t xml:space="preserve">เรียนระบบ ICS เบื้องต้นผ่านระบบ E-Learning และ register ในระบบ </t>
  </si>
  <si>
    <t>ผู้รับผิดชอบหลักงาน EOC, ผ่านการอบรม</t>
  </si>
  <si>
    <t>ตามหลักสูตร ร้อยละ 100</t>
  </si>
  <si>
    <t xml:space="preserve">  2.2 คณะกรรการฯในระบบบัญชาการเรียนระบบ ICS เบื้องต้นผ่านระบบ</t>
  </si>
  <si>
    <t xml:space="preserve">คณะกรรการฯในระบบบัญชาการ เรียนระบบ ICS </t>
  </si>
  <si>
    <t>E-Learning</t>
  </si>
  <si>
    <t>เบื้องต้นผ่านระบบ E-Learning มากกว่าร้อยละ 80</t>
  </si>
  <si>
    <t xml:space="preserve">3. จัดทำแผนรองรับสถานการณ์ฉุกเฉินตามโรคและภัยสุขภาพ </t>
  </si>
  <si>
    <t xml:space="preserve">   3.1 โรคติดต่อนำโดยยุงลาย( โรคไข้เลือดออก, โรคติดเชื้อไวรัสซิก้า, โรคซิคุนกุนยา)</t>
  </si>
  <si>
    <t>มีSpecific hazard plan โรคติดต่อนำโดยยุงลาย</t>
  </si>
  <si>
    <t xml:space="preserve">   3.2 โรคติดเชื้อไวรัสโคโรนา 2019 (COVID-19)</t>
  </si>
  <si>
    <t>มีSpecific hazard plan โรคไวรัสโคโรนา</t>
  </si>
  <si>
    <t>4.จัดทำ/ทบทวนระบบการรายงานเฝ้าระวังโรคและสาธารณภัย (SAT)</t>
  </si>
  <si>
    <t xml:space="preserve"> - ชี้แจงแนวทางการรายงานโรคและภัยจากพื้นที่ให้ SAT ระดับตำบลทราบ</t>
  </si>
  <si>
    <t>5.เตรียมความพร้อมทรัพยากรในการตอบโต้ภาวะฉุกเฉิน ดังนี้</t>
  </si>
  <si>
    <t>5.1 สำรวจและจัดหาทรัพยากรที่จำเป็นในการตอบโต้ภาวะฉุกเฉิน</t>
  </si>
  <si>
    <t>ม.ค. - มี.ค.64</t>
  </si>
  <si>
    <t xml:space="preserve">  5.1.1 จัดหาวัสดุ อุปกรณ์ ในการสนับสนุนการดำเนินงาน  EOC และ ส่วนปฏิบัติการ </t>
  </si>
  <si>
    <t>ทรัพยากรที่เกี่ยวข้องกับการจัดทำแผน โรคติดต่อนำโดยยุงลาย โรคไวรัสโคโรนา</t>
  </si>
  <si>
    <t>อย่างมีเพียงพอต่อความต้องการ</t>
  </si>
  <si>
    <t xml:space="preserve">  - สเปรย์พ่นยุง/โลชั่นกันยุง ในกรณีการเกิดโรคระบาดในพื้นที่</t>
  </si>
  <si>
    <t xml:space="preserve">  - หน้ากากอนามัย N95, ชุด PPE สำรองให้กับเจ้าหน้าที่ที่ปฏิบัติงาน ในกรณีเกิดการระบาด</t>
  </si>
  <si>
    <t>ของโรค COVID-19</t>
  </si>
  <si>
    <t xml:space="preserve">  - ชุดเก็บตัวอย่างส่งตรวจหาเชื้อ  COVID-19</t>
  </si>
  <si>
    <t xml:space="preserve">  - หน้ากากอนามัยสำหรับแจกให้กับบุคคลที่กลับมาจากพื้นที่เสี่ยงและคนในครอบครัว</t>
  </si>
  <si>
    <t xml:space="preserve">  5.1.2 จัดทำฐานข้อมูลทรัพยากรของอำเภอ และรวบรวมส่งทำฐานข้อมูลจังหวัด</t>
  </si>
  <si>
    <t>5.2 การเปิดศูนย์ EOC กรณีการเกิดเหตุการณ์ระบาดรุนแรงในพื้นที่</t>
  </si>
  <si>
    <t xml:space="preserve">5.3 ระบบรายงานศูนย์(EOC) กรณีมีการเปิดศูนย์ในพื้นที่ </t>
  </si>
  <si>
    <t>5.4 จัดเตรียมงบประมาณ กรณีเกิดสถานการณ์/ภาวะฉุกเฉินและ</t>
  </si>
  <si>
    <t>6.เตรียมความพร้อมด้านการแพทย์และสาธารณสุขในการตอบโต้ภาวะฉุกเฉิน</t>
  </si>
  <si>
    <t xml:space="preserve"> 7. พัฒนาศักยภาพบุคลากรให้มีความพร้อมในการปฏิบัติงาน</t>
  </si>
  <si>
    <t xml:space="preserve"> 7.1 การประชุมซักซ้อมความเข้าใจ และแนวทางการดำเนินงานกับทีมในส่วนปฏิบัติการ</t>
  </si>
  <si>
    <t xml:space="preserve"> 7.2 ประชุมเตรียมความพร้อมทีม SRRT, SAT, JIT ปีละ 2 ครั้ง</t>
  </si>
  <si>
    <t xml:space="preserve"> 7.3 จัดอบรมเพื่อฟื้นฟู/ทบทวนองค์ความรู้ในการวินิจฉัยโรคอุจจาระร่วง ตาม Guideline </t>
  </si>
  <si>
    <t>เจ้าหน้าที่รพ.สต. และรพ.แม่ทะ</t>
  </si>
  <si>
    <t>เจ้าหน้าที่รพ.สต. และรพ.แม่ทะ ที่ทำหน้าที่ในการวินิจฉัย</t>
  </si>
  <si>
    <t>diarrhea 2019 จำนวน 2 รุ่น รุ่นละ 30 คน</t>
  </si>
  <si>
    <t>ที่ทำหน้าที่ในการวินิจฉัย</t>
  </si>
  <si>
    <t xml:space="preserve">ทุกคน ผ่านเกณฑ์การประเมิน ร้อยละ 80 </t>
  </si>
  <si>
    <t xml:space="preserve"> 7.4 ทำการศึกษาปัจจัยที่มีความสัมพันธ์ต่อการเกิดโรคอุจจาระร่วงในพื้นที่อำเภอแม่ทะ
</t>
  </si>
  <si>
    <t>ทราบปัจจัยที่มีความสัมพันธ์ต่อการเกิด</t>
  </si>
  <si>
    <t>จัดทำแบบสัมภาษณ์เพื่อศึกษาสาเหตุของโรคอุจจาระร่วงของผู้ป่วยที่มารับบริการ เมื่อทราบถึง</t>
  </si>
  <si>
    <t>โรคอุจจาระร่วงในพื้นที่อำเภอแม่ทะ</t>
  </si>
  <si>
    <t>สาเหตุปัญหาทำการคืนข้อมูลผ่านเวทีประชุมหัวหน้าส่วนราชการ กำนัน ผู้ใหญ่บ้าน</t>
  </si>
  <si>
    <t>พชอ. พชต. เพื่อหาแนวทางและดำเนินแก้ไขปัญหา</t>
  </si>
  <si>
    <t>8. การสร้างเครือข่ายในการเฝ้าระวังป้องกันควบคุมโรคและภัยสุขภาพ</t>
  </si>
  <si>
    <t>8.1 ประชุมเชิงปฏิบัติเพื่อเพิ่มประสิทธิภาพนักพ่นหมอกควัน และการประเมินประสิทธิภาพ</t>
  </si>
  <si>
    <t>8.2 แต่งตั้งศูนย์ปฏิบัติการควบคุมโรคติดต่อนำโดยยุงลาย ระดับตำบล</t>
  </si>
  <si>
    <t>8.3 ส่งเสริมให้เกิดมาตรการทางสังคมในทุกหมู่บ้าน โดยการสำรวจหมู่บ้านที่ใช้มาตรการ</t>
  </si>
  <si>
    <t>หมู่บ้านในอำเภอแม่ทะ</t>
  </si>
  <si>
    <t>เกิดมาตรการชุมชนในการป้องกันโรคไข้เลือดออก</t>
  </si>
  <si>
    <t>ทางสังคมในการป้องกันโรคไข้เลือดออก เปรียบเทียบการเกิดโรคในชุมชน ทำการคืนข้อมูล</t>
  </si>
  <si>
    <t>ผ่านเวทีประชุมหัวหน้าส่วนราชการ กำนัน ผู้ใหญ่บ้าน</t>
  </si>
  <si>
    <t>8.4 ประชุมเชิงปฏิบัติการเพื่อพัฒนาศักยภาพทีม SRRT ระดับตำบลในการการเฝ้าระวัง ควบคุม</t>
  </si>
  <si>
    <t>และป้องกันโรคในชุมชน 10 ตำบล ตำบลละ 20 คน พร้อมพัฒนาศักยภาพทีม ให้สามารถค้นหา</t>
  </si>
  <si>
    <t>Active case finding โดยการจัดทำแนวทาง และนิยามการทำ Active case finding ในชุมชน</t>
  </si>
  <si>
    <t>8.5 อบรมงานป้องกันควบคุมโรคแก่ครูและครูพี่เลี้ยงศูนย์พัฒนาเด็กเล็กประจำตำบล</t>
  </si>
  <si>
    <t>8.6 อบรมงานป้องกันควบคุมโรคแก่ผู้บริหารและครูอนามัยโรงเรียนทุกโรง</t>
  </si>
  <si>
    <t xml:space="preserve">9. ผลักดันโรค/ภัยสุขภาพที่เป็นปัญหาของพื้นที่ </t>
  </si>
  <si>
    <t>9.1 เฝ้าระวังโรคที่เป็นปัญหาในพื้นที่</t>
  </si>
  <si>
    <t xml:space="preserve"> 9.1.1 โรคไข้เลือดออก</t>
  </si>
  <si>
    <t xml:space="preserve">  - สุ่มไขว้ก่อนเกิดโรคระบาด 5 pcu</t>
  </si>
  <si>
    <t>5 pcu</t>
  </si>
  <si>
    <t xml:space="preserve">  - พัฒนาแบบประเมินพื้นที่เสี่ยงโรคไข้เลือดออกให้มีความแม่นยำ </t>
  </si>
  <si>
    <t xml:space="preserve">มีแบบประเมินพื้นที่เสี่ยงโรคไข้เลือดออกที่มีความแม่นยำ </t>
  </si>
  <si>
    <t xml:space="preserve"> 9.1.2  โรคอุจจาระร่วง/อาหารเป็นพิษ</t>
  </si>
  <si>
    <t xml:space="preserve"> 9.1.3  โรคปอดอักเสบ</t>
  </si>
  <si>
    <t xml:space="preserve"> 9.1.4  โรคไข้หวัดใหญ่</t>
  </si>
  <si>
    <t xml:space="preserve">9.2 การสื่อสารความรู้  การป้องกันโรค </t>
  </si>
  <si>
    <t>10. การพัฒนาระบบการป้องกันโรค</t>
  </si>
  <si>
    <t>10.1 อำเภอและตำบลมีการผลักดันให้เกิดความ ร่วมมือของเครือข่ายให้จัดการ สิ่งแวดล้อม</t>
  </si>
  <si>
    <t xml:space="preserve">10.2 ดำเนินกิจกรรมจิตอาสาพัฒนาสิ่งแวดล้อม และกิจกรรม Big Cleaning Day  </t>
  </si>
  <si>
    <t>10.3 กิจกรรมการประกวดหมู่บ้านจัดการโรคไข้เลือดออก</t>
  </si>
  <si>
    <t xml:space="preserve">10.3  สื่อสารประชาสัมพันธ์ ผ่านช่องทางต่างๆ เพื่อให้ประชาชนรู้จักวิธีการป้องกันตนเองและ
</t>
  </si>
  <si>
    <t>10.4  ดำเนินการให้วัคซีนป้องกันควบคุมโรคไข้หวัดใหญ่ตามฤดูกาล</t>
  </si>
  <si>
    <t>11. กิจกรรมการนิเทศ กำกับ ติดตาม และประเมินผลงานอำเภอ</t>
  </si>
  <si>
    <t xml:space="preserve">11.1 รับการนิเทศ ติดตาม ประเมินมาตรฐานการดำเนินงานควบคุมโรค จาก สสจ. </t>
  </si>
  <si>
    <t xml:space="preserve">11.2 รับการประเมินมาตรฐานการดำเนินงานควบคุมโรค จาก สคร.1 เชียงใหม่ </t>
  </si>
  <si>
    <t>11.3 ประชุมเพื่อกำกับ ติดตามการดำเนินงานป้องกันและควบคุมโรคติดต่อนำโดยยุงลายอำเภอ</t>
  </si>
  <si>
    <t>แม่ทะจำนวน 3 ครั้ง</t>
  </si>
  <si>
    <t>ศูนย์ควบคุมโรค</t>
  </si>
  <si>
    <t>11.4 จัดการประชุมถอดบทเรียนผ่านเวทีศูนย์อำนวยการควบคุมโรคติดต่อนำโดยยุงลาย/เวทีพชอ.</t>
  </si>
  <si>
    <t>ปัญหาที่ผ่านมา กำหนดแผนการดำเนินงานในปีต่อไป</t>
  </si>
  <si>
    <t>พชต.ระบุปัญหาที่ผ่านมา กำหนดแผนการดำเนินงานในปีต่อไปให้ชัดเจน</t>
  </si>
  <si>
    <t xml:space="preserve">บูรณาการ งานบริหารฯ งบค่าวัสดุ </t>
  </si>
  <si>
    <t>รพ.แม่ทะผ่านการ</t>
  </si>
  <si>
    <t>รับรองคุณภาพ</t>
  </si>
  <si>
    <t>ขั้น3</t>
  </si>
  <si>
    <t>ด้านกระบวนการดำเนินงาน  ( รายละเอียดกระบวนการ ...... )</t>
  </si>
  <si>
    <t xml:space="preserve"> กิจกกรรมหัวหน้าพาทำคุณภาพ ทุกหน่วยงาน</t>
  </si>
  <si>
    <t xml:space="preserve"> 1. หน่วยงาน มี แฟ้มคุณภาพงาน HA ของแต่ละหน่วยงาน</t>
  </si>
  <si>
    <t>ก.ย.63 ถึง ต.ค.64</t>
  </si>
  <si>
    <t xml:space="preserve">    ประกอบด้วยUnit profile หน่วยงานมาตรฐานการทำงาน</t>
  </si>
  <si>
    <t xml:space="preserve">    แผนพัฒนาคุณภาพ และ แผนพัฒนาบุคลากร</t>
  </si>
  <si>
    <t xml:space="preserve">2. กิจรรมหัวหน้าพาทำคุณภาพ </t>
  </si>
  <si>
    <t xml:space="preserve">   2.1มีการทำกิจกรรม 12 ทบทวน</t>
  </si>
  <si>
    <t xml:space="preserve">      ทบทวนความเสี่ยงของหน่วยงาน,ทบทวนการดูแลผู้ป่วย</t>
  </si>
  <si>
    <t xml:space="preserve">      ทบทวนการติดเชื้อ และ อื่น ๆ </t>
  </si>
  <si>
    <t xml:space="preserve">  2.2 มีการพัฒนาคุณภาพ CQI โดยใช้หลัก 3 P</t>
  </si>
  <si>
    <t xml:space="preserve">  2.3 มีการติดตามตัวชี้วัด ระดับหน่วยงาน และ องค์กร</t>
  </si>
  <si>
    <t>มค.,พค.กย.64</t>
  </si>
  <si>
    <t>คุณภาพระหว่างหน่วยงานใน รพ.ทุก 4 เดือน</t>
  </si>
  <si>
    <t>บูรณาการ ย.3</t>
  </si>
  <si>
    <t>การนิเทศ/ติดตามเยี่ยมหน่วยงานระดับโรงพยาบาล</t>
  </si>
  <si>
    <t xml:space="preserve"> - Quality round ของทีมนำเฉพาะด้านโดยบูรณาการการตรวจเยี่ยมหน่วยงาน ทั้ง  Risk round และ </t>
  </si>
  <si>
    <t>ENV round ทุกเดือน เพื่อเป็นการกระตุ้นหน่วยงาน ให้ข้อเสนอแนะเพื่อการพัฒนาต่อเนื่อง</t>
  </si>
  <si>
    <t xml:space="preserve"> - สมัครเพื่อขอการรับรอง HA ของสถาบันรับรองคุณภาพสถานพยาบาล  ( ยื่นเอกสารขอรับการเยี่ยมประเมิน HA ขั้น 3 )</t>
  </si>
  <si>
    <t>กย.63</t>
  </si>
  <si>
    <t xml:space="preserve"> - รับการตรวจเยี่ยมรับรอง HA ขั้น 3 จาก สรพ</t>
  </si>
  <si>
    <t>กิจกรรม เตรียมรับการเยี่ยม Surveillance จากสรพ.</t>
  </si>
  <si>
    <t>1.ประสานการเข้าเยี่ยมประเมินรับรอง</t>
  </si>
  <si>
    <t>2.เตรียมความพร้อมหน่วยงานและทีมกลางเพื่อพร้อม</t>
  </si>
  <si>
    <t>รับการเยี่ยม จากสรพ.</t>
  </si>
  <si>
    <t>3.ประชุม เตรียมความพร้อมของทีม และเอกสาร</t>
  </si>
  <si>
    <t>4.รับการเยี่ยม จากสรพ.</t>
  </si>
  <si>
    <t>5.ประชุม  สรุป ข้อเสนอแนะหลังรับเยี่ยม AAR (After Action review )</t>
  </si>
  <si>
    <t>เพื่อทำแผนพัฒนาตามข้อเสนอแนะ</t>
  </si>
  <si>
    <t>งานวิจัยทางการพยาบาล</t>
  </si>
  <si>
    <t>ยกระดับงานวิชาการ</t>
  </si>
  <si>
    <t>พ.ย.62-มิ.ย.63</t>
  </si>
  <si>
    <t>ร่วมมือกับวิทยาลัยพยาบาลบรมราชชนนี</t>
  </si>
  <si>
    <t>ของวิชาชีพการพยาบาล</t>
  </si>
  <si>
    <t>ลำปาง ดำเนินการศึกษาวิจัยใน 3 เรื่อง (ต่อเนื่องปี 63)</t>
  </si>
  <si>
    <t>NCD clinic</t>
  </si>
  <si>
    <t>มีผลงานตีพิมพ์ในระดับประเทศ</t>
  </si>
  <si>
    <t>1 การพัฒนาระบบการดูแลผู้ป่วย</t>
  </si>
  <si>
    <t>ER</t>
  </si>
  <si>
    <t>และส่งผลต่อการดูแล</t>
  </si>
  <si>
    <t>อ.สุมิตรา (วพบ.)</t>
  </si>
  <si>
    <t>เบาหวานในคลินิก NCD รพ.แม่ทะ</t>
  </si>
  <si>
    <t>ผู้ป่วย</t>
  </si>
  <si>
    <t>2  แบบแผนการดูแลผู้ป่วย CKD</t>
  </si>
  <si>
    <t>ที่ได้รับการบำบัดทดแทนไต อำเภอแม่ทะ</t>
  </si>
  <si>
    <t>3 การพัฒนาระบบการส่งต่อผู้ป่วย</t>
  </si>
  <si>
    <t>Stroke fast track อำเภอแม่ทะ</t>
  </si>
  <si>
    <t>บูรณาการ งานย.3</t>
  </si>
  <si>
    <r>
      <t xml:space="preserve">   - Smart TV 60 นิ้ว </t>
    </r>
    <r>
      <rPr>
        <b/>
        <sz val="14"/>
        <rFont val="TH SarabunPSK"/>
        <family val="2"/>
      </rPr>
      <t>ราคา 252160 บาท</t>
    </r>
  </si>
  <si>
    <r>
      <t xml:space="preserve">  - WEBCAM Logitech C930E-AP </t>
    </r>
    <r>
      <rPr>
        <b/>
        <sz val="14"/>
        <rFont val="TH SarabunPSK"/>
        <family val="2"/>
      </rPr>
      <t>จำนวนเงิน 78400 บาท</t>
    </r>
  </si>
  <si>
    <t>รพ.สต.ทุกแห่ง โดยมีรหัสผ่านเฉพาะแห่ง</t>
  </si>
  <si>
    <t>บูรณาการ งานบริหารฯ ค่า วัสดุ / ครุภัณฑ์</t>
  </si>
  <si>
    <r>
      <t>งาน......สุขภาพจิต</t>
    </r>
    <r>
      <rPr>
        <b/>
        <sz val="14"/>
        <rFont val="TH SarabunPSK"/>
        <family val="2"/>
      </rPr>
      <t>...................................</t>
    </r>
  </si>
  <si>
    <r>
      <t>ปี 2563 มีผู้ฆ่าตัวตายสำเร็จอำเภอแม่ทะ 5 ราย คิดเป็น</t>
    </r>
    <r>
      <rPr>
        <sz val="14"/>
        <color rgb="FFFF0000"/>
        <rFont val="TH SarabunPSK"/>
        <family val="2"/>
      </rPr>
      <t xml:space="preserve"> </t>
    </r>
    <r>
      <rPr>
        <sz val="14"/>
        <rFont val="TH SarabunPSK"/>
        <family val="2"/>
      </rPr>
      <t>8.55:แสนประชากร</t>
    </r>
    <r>
      <rPr>
        <sz val="14"/>
        <color theme="1"/>
        <rFont val="TH SarabunPSK"/>
        <family val="2"/>
      </rPr>
      <t xml:space="preserve"> สูงกว่าตัวชี้วัดอัตราการฆ่าตัวตายสำเร็จไม่เกิน 6.3:แสนประชากร</t>
    </r>
  </si>
  <si>
    <t>1.การค้นหาผู้ป่วยซึมเศร้า การคัดกรองกลุ่มเสี่ยงโดยการประเมิน 8Q  ผู้ที่อายุ 15 ปีขึ้นไปทุกรายที่มารับบริการใน รพ.แม่ทะและ           ทุกรพ.สต.ในอำเภอแม่ทะ</t>
  </si>
  <si>
    <t>2.การค้นหาผู้ป่วยซึมเศร้า การคัดกรองกลุ่มเสี่ยงโดยการประเมิน 8Q ผู้ป่วยโรคเรื้อรัง ปีละ 1 ครั้ง ในรพ.แม่ทะและทุก รพ.สต.ในอำเภอแม่ทะ</t>
  </si>
  <si>
    <t>ครอบครัวผู้ที่ฆ่าตัวตายสำเร็จทุกรายได้รับการคัดกรองและประเมินภาวะซึมเศร้า</t>
  </si>
  <si>
    <t xml:space="preserve">5.ประชาสัมพันธ์ให้ความรู้เรื่องการเฝ้าระวังความเสี่ยงโรคซึมเศร้าและการพยายามฆ่าตัวตายในชุมชน เน้นย้ำสัญญาณเตือนการฆ่าตัวตาย สร้างความตระหนักแก่ประชาชนอำเภอแม่ทะ โดย                      </t>
  </si>
  <si>
    <t xml:space="preserve"> 5.1 อสม.ให้คำแนะนำและเฝ้าระวัง  คัดกรองความเสี่ยงฆ่าตัวตาย โดยใช้แบบประเมิน 2Q ผู้ที่มีอายุ 15 ปีขึ้นไปในครอบครัวที่รับผิดชอบ 1:10 หลังคาเรือน(อสม.ตาสับปะรด)</t>
  </si>
  <si>
    <t>ผู้ที่มีอายุ 15 ปีขึ้นไปได้รับการคัดกรอง 2Q ทุกราย</t>
  </si>
  <si>
    <t>5.2 คืนข้อมูลผู้ที่เสี่ยงฆ่าตัวตาย/ฆ่าตัวตายสำเร็จ ผู้ป่วยโรคซึมเศร้าให้แก่พื้นที่โดยจัดเวทีแลกเปลี่ยนเรียนรู้ร่วมกับภาคีเครือข่ายในพื้นที่</t>
  </si>
  <si>
    <t>พื้นที่ๆมีการฆ่าตัวตายสำเร็จได้รับการดูแลและเฝ้าระวังความเสี่ยงต่อการฆ่าตัวตายในชุมชนมากขึ้น</t>
  </si>
  <si>
    <t>5.3 ทบทวนแนวทางการประสานส่งต่อผู้ที่มีภาวะวิกฤติสุขภาพจิตและผู้ที่มีความเสี่ยงสูงต่อการฆ่าตัวตายสำเร็จ โดยภาคีเครือข่ายในพื้นที่ได้มีส่วนช่วยเหลือส่งต่ออย่างมีประสิทธิภาพ</t>
  </si>
  <si>
    <t xml:space="preserve">ร้อยละ 90 </t>
  </si>
  <si>
    <t>ภาคีเครือข่ายได้มีส่วนร่วมในการดูแลผู้ป่วยโรคซึมเศร้าอย่างต่อเนื่อง</t>
  </si>
  <si>
    <t>2.1.1.แม่และเด็ก เพิ่มการเข้าถึงบริการ เน้นการกระตุ้นพัฒนาการ และมารดาตั้งครรภ์ที่ใช้สารเสพติด  ให้ความรู้ในคลินิกพัฒนาการ ประเมินความเครียดและให้คำปรึกษาแม่ตั้งครรภ์ทุกราย</t>
  </si>
  <si>
    <t>กลุ่มปฐมวัยได้รับการกระตุ้นพัฒนาการตามเกณฑ์ แม่ตั้งครรภ์ได้รับการบำบัดรักษาภาวะติดสารเสพติดขณะตั้งครรภ์</t>
  </si>
  <si>
    <t>2.1.2.กลุ่มวัยเรียน เฝ้าระวังคัดกรองเพิ่มการเข้าถึงบริการและการส่งต่อเพื่อรับการรักษา กลุ่ม ADHD, ASD, LD, Autistic ประชุมแลกเปลี่ยนเรียนรู้ร่วมกับโรงเรียนระดับประถมในอำเภอแม่ทะบูรณาการร่วมกับงานอนามัยโรงเรียน</t>
  </si>
  <si>
    <t>กลุ่มวัยเรียน ได้รับการประเมินภาวะ ADHD,ASD และส่งต่อเพื่อรับการประเมินและรักษาต่อเนื่อง</t>
  </si>
  <si>
    <t>2.1.3.กลุ่มวัยรุ่น เพิ่มการเข้าถึงโรคซึมเศร้าและปัญหาสารเสพติด ประชาสัมพันธ์วิทยุชุมชน เสียงตามสายในโรงเรียน</t>
  </si>
  <si>
    <t>กลุ่มวัยรุ่นเข้าถึงโรคซึมเศร้าและปัญหาสารเสพติด</t>
  </si>
  <si>
    <t>2.1.4.กลุ่มวัยทำงาน เพิ่มการเข้าถึงโรคซึมเศร้า โรคจิตและสารเสพติดโดยการคัดกรองในคลินิกโรคเรื้อรัง  ประชาสัมพันธ์เสียงตามสายในชุมชน วิทยุชุมชนอำเภอแม่ทะ</t>
  </si>
  <si>
    <t>กลุ่มวัยทำงานได้รับการประชาสัมพันธ์การเข้าถึงบริการโรคซึมเศร้า  คลินิกบำบัดสุรา/บุหรี่</t>
  </si>
  <si>
    <t xml:space="preserve">2.1.5.กลุ่มวัยสูงอายุ เฝ้าระวังโรคซึมเศร้า โดยคัดกรองในคลินิกโรคเรื้อรัง แบบคัดกรอง2Q , Geriatric syndrom </t>
  </si>
  <si>
    <t>กลุ่มวัยสูงอายุ ได้รับการเฝ้าระวังปัญหาสุขภาพจิต เข้าถึงบริการและได้รับการดูแลรวดเร็ว</t>
  </si>
  <si>
    <t xml:space="preserve"> - พัฒนาระบบการดูแลผู้ป่วยจิตเวชฉุกเฉิน โดยจัดอบรมเชิงปฏิบัติการในพื้นที่เสี่ยงจิตเวชฉุกเฉินร่วมกับภาคีเครือข่ายในชุมชน</t>
  </si>
  <si>
    <t xml:space="preserve"> - พัฒนาศูนย์พึ่งได้อำเภอแม่ทะ โดยทบทวนแนวทางการให้ความช่วยเหลือผู้ถูกกระทำรุนแรงทั้งใน รพ.แม่ทะและรพ.สต. 13 แห่ง เปิดช่องทางการเข้าถึงบริการในพื้นที่ ให้สะดวก รวดเร็วและปลอดภัยกับผู้ที่ถูกกระทำรุนแรง</t>
  </si>
  <si>
    <t xml:space="preserve">ธิราภรณ์, เสาวนีย์       </t>
  </si>
  <si>
    <t>จำนวน 100  คน</t>
  </si>
  <si>
    <t>รพ.แม่ทะ/รพ.สต.13 แห่ง</t>
  </si>
  <si>
    <t>ม.ค.64 และ    ก.ค.64</t>
  </si>
  <si>
    <t xml:space="preserve">1.5 ให้ความรู้เรื่องสารเสพติดในโรงเรียนบูรณาการร่วมกับงานยาเสพติด </t>
  </si>
  <si>
    <t>นักเรียนมัธยมจำนวน 100 คน</t>
  </si>
  <si>
    <t>4.ผู้รับผิดชอบงานอำเภอคืนข้อมูลและนำเสนอผลการติดตามการดำเนินงานในเวที คปสอ.เวทีประชุมประจำปี</t>
  </si>
  <si>
    <t>คณะกรรมการ คปสอ.รับทราบ้อมูลสุขภาพจิตอำเภอแม่ทะ</t>
  </si>
  <si>
    <t>รับการตรวจเยี่ยมจากทีมผู้นิเทศงานสุขภาพจิต  ระดับจังหวัด, เขตสุขภาพจิตที่ 1 และระดับกรมสุขภาพจิต กระทรวงสาธารณสุข</t>
  </si>
  <si>
    <t>ผู้รับผิดชอบงานสุขภาพจิต รพ.แม่ทะและPCC ได้รับการตรวจเยี่ยมตามวัตถุประสงค์</t>
  </si>
  <si>
    <t>ทำโครงการ อนุมัติแล้ว</t>
  </si>
  <si>
    <t>3. จัดเตรียมสถานที่ เวทีพิธีการ สถานที่ให้บริการ ร่วมกับท้องถิ่น บ้านน้ำโจ้</t>
  </si>
  <si>
    <t>โครงการ พัฒนางานพทย์แผนไทย อ.แม่ทะ จ.ลำปาง ปี2564 (การพอกเข่า ในผู้สูงอายุ)</t>
  </si>
  <si>
    <t>หน่วยนับ</t>
  </si>
  <si>
    <t xml:space="preserve"> - พยาบาลวิชาชีพกลุ่มการพยาบาล</t>
  </si>
  <si>
    <t>คน</t>
  </si>
  <si>
    <t xml:space="preserve"> - ระยะเวลา</t>
  </si>
  <si>
    <t>วัน</t>
  </si>
  <si>
    <t xml:space="preserve">ได้ผลงาน </t>
  </si>
  <si>
    <t>R2R/CQI 10 เรื่อง</t>
  </si>
  <si>
    <t xml:space="preserve"> - การพยาบาลแบบ focus charting (พยาบาลวิชาชีพ OPD 10  ER 10  IPD  10)</t>
  </si>
  <si>
    <t xml:space="preserve"> - พยาบาล nurse case manager โดยการจัดประชุมเชิงปฏิบัติการ หัวหน้างานและCM </t>
  </si>
  <si>
    <t>กิจกรรมที่ 4 ร่วมประชุมชมรมผู้บริหารการพยาบาลโรงพยาบาลชุมชนระดับประเทศ</t>
  </si>
  <si>
    <t>(ใช้โควต้าองค์กร ไม่เกิน 5000 บาท ต่อคนต่อปี)</t>
  </si>
  <si>
    <t xml:space="preserve"> - หัวหน้า/หัวหน้างานกลุ่มการพยาบาลและ กลุ่มงานปฐมภูมิฯ</t>
  </si>
  <si>
    <t>พจณีย์/นิตยา</t>
  </si>
  <si>
    <t xml:space="preserve"> - ส่งพยาบาลวิชาชีพ ฟื้นฟูสมรรถนะ งานห้องคลอด รพ.เกาะคา ทุกเดือนๆละ 2 คนๆละ 1 สัปดาห์</t>
  </si>
  <si>
    <t>(OJT) (ER/IPD)</t>
  </si>
  <si>
    <t>ตอบสนองปัญหาพื้นที่</t>
  </si>
  <si>
    <t>ครั้ง</t>
  </si>
  <si>
    <t xml:space="preserve"> - ประชุมเชิงปฏิบัติการสำหรับบุคลากรของโรงพยาบาลทั้งหมด 4 ครั้ง/ปี</t>
  </si>
  <si>
    <r>
      <t>งาน.</t>
    </r>
    <r>
      <rPr>
        <sz val="14"/>
        <rFont val="TH SarabunPSK"/>
        <family val="2"/>
      </rPr>
      <t xml:space="preserve">.ทรัพยากรบุคคล : บุคลากรเป็นเลิศ (People Excellence) </t>
    </r>
  </si>
  <si>
    <t>รหัสโครงการ 100617</t>
  </si>
  <si>
    <t>โครงการพัฒนาบุคลากรสาธารณสุข อำเภอแม่ทะ..จังหวัดลำปาง ปี 2564</t>
  </si>
  <si>
    <t>พัฒนาบุคลากร</t>
  </si>
  <si>
    <t>พัฒนาบุคลากร อื่นๆ</t>
  </si>
  <si>
    <t>100617</t>
  </si>
  <si>
    <t>โครงการผลิตและพัฒนาก่าลังคนด้านสุขภาพสู่ความ เป็นมืออาชีพ  อำเภอแม่ทะ จังหวัดลำปาง ปี 2564</t>
  </si>
  <si>
    <t xml:space="preserve">ข้อมูลพื้นฐาน/ วิเคราะห์สถานการณ์ปัญหา   </t>
  </si>
  <si>
    <t>งานการเงิน รพ.</t>
  </si>
  <si>
    <t>แห่ง</t>
  </si>
  <si>
    <t>กกบ.รพ.แม่ทะ</t>
  </si>
  <si>
    <t>2.4 สอบทานระบบบัญชีและการเงิน ตรวจสอบภายในและควบคุมภายในทุกหน่วยบริการ 1 ครั้ง/ปี</t>
  </si>
  <si>
    <t xml:space="preserve"> - หัวหน้ากลุ่มงานบริหาร/งานการเงิน</t>
  </si>
  <si>
    <t>นายสมควร/นางยุพิน</t>
  </si>
  <si>
    <t xml:space="preserve"> - จนท.รพ.สต.ที่รับผิดชอบงานการเงิน</t>
  </si>
  <si>
    <t>จนท.การเงิน</t>
  </si>
  <si>
    <t>นางสายจิตร</t>
  </si>
  <si>
    <t xml:space="preserve"> - งานบริการด่านหน้าทั้งหมด</t>
  </si>
  <si>
    <t xml:space="preserve"> - กลุ่มงานประกัน ฯ/กลุ่มงานบริหาร</t>
  </si>
  <si>
    <t>น.ส.สายรุ้ง</t>
  </si>
  <si>
    <t>น.ส.ฤดีรัตน์</t>
  </si>
  <si>
    <t>4.3 ประสานการจัดบริการ Center Logistic และคงคลัง 1.5 เดือน</t>
  </si>
  <si>
    <t>หน่วยซื้อ</t>
  </si>
  <si>
    <t>นายอรุณศักดิ์/นส.ชไมพร</t>
  </si>
  <si>
    <t>นางสุมล</t>
  </si>
  <si>
    <t>5.5. รับคณะนิเทศ ติดตาม ตรวจสอบภายใน ด้านการเงิน การคลัง และพัสดุของสสอ. และ รพ.สต.ในพื้นที่ จาก สสจ. จำนวน 1 ครั้ง</t>
  </si>
  <si>
    <t>การเงิน/พัสดุดำเนินการถูกตามระเบียบ</t>
  </si>
  <si>
    <r>
      <rPr>
        <sz val="14"/>
        <rFont val="TH SarabunPSK"/>
        <family val="2"/>
      </rPr>
      <t xml:space="preserve">5.6 ประชุมเชิงปฏิบัติการ </t>
    </r>
    <r>
      <rPr>
        <u/>
        <sz val="14"/>
        <rFont val="TH SarabunPSK"/>
        <family val="2"/>
      </rPr>
      <t>เจ้าหน้าที่ผู้รับผิดชอบงานการเงินการคลังของ รพ.สต. และ สสอ.แม่ทะ</t>
    </r>
  </si>
  <si>
    <t>1.เรื่องแจ้งให้ทราบ</t>
  </si>
  <si>
    <t>2. กฎ ระเบียบ ที่เกี่ยวข้องกับการปฏิบัติงาน</t>
  </si>
  <si>
    <t>3.ติดตามผลการดำเนินงานการเงินการคลังประจำเดือนของหน่วยบริการ</t>
  </si>
  <si>
    <t>ยุทธศาสตร์ที่ 2</t>
  </si>
  <si>
    <t>ประเด็น / งาน : กัญชา</t>
  </si>
  <si>
    <t>1.มีการจัดตั้งคลินิกการให้บริการกัญชาทางการแพทย์แผนปัจจุบัน ผสมผสานแพทย์แผนไทย รพศ./รพท./รพช. ร้อยละ 100</t>
  </si>
  <si>
    <t>2.จำนวนผู้เข้ารับบริการที่คลินิกกัญชาทางการแพทย์</t>
  </si>
  <si>
    <t>1.เปิดให้บริการคลินิกกัญชาทางการแพทย์ ทุกวันพุธ และวันศุกร์  (มี 4 ตำรับ สุขไสยาสน์ ทำลายพระสุเมรุ ยาแก้ลมแก้เส้น และยาแก้ลมขึ้นเบื้องสูง)</t>
  </si>
  <si>
    <t>โครงการพัฒนาระบบบริการกัญชาทางการแพทย์</t>
  </si>
  <si>
    <t>1.เพิ่มการเข้าถึงบริการกัญชาทางการแพทย์</t>
  </si>
  <si>
    <t xml:space="preserve"> -เปิดบริการคลินิกกัญชาทางการแพทย์แผนไทย</t>
  </si>
  <si>
    <t>เปิดบริการคลินิก</t>
  </si>
  <si>
    <t>เพิ่มการเข้าถึง</t>
  </si>
  <si>
    <t>ภก.ขวัญเดือน,</t>
  </si>
  <si>
    <t xml:space="preserve"> -จัดทำแนวทางการให้บริการคลินิกกัญชาทางการแพทย์แผนไทย</t>
  </si>
  <si>
    <t>กัญชาทางการแพทย์</t>
  </si>
  <si>
    <t>บริการกัญชาทาง</t>
  </si>
  <si>
    <t>พท.ฐิตาภา</t>
  </si>
  <si>
    <t xml:space="preserve"> -แพทย์แผนไทย เป็นผู้ตรวจ วินิจฉัยและสั่งการรักษา (ยกเว้นตำรับยาน้ำมัน</t>
  </si>
  <si>
    <t>แผนไทย อย่างน้อย</t>
  </si>
  <si>
    <t>การแพทย์แผน</t>
  </si>
  <si>
    <t>นภาพร</t>
  </si>
  <si>
    <t>เมตตาโอสถ/การุณย์โอสถ)</t>
  </si>
  <si>
    <t>2 วัน/สัปดาห์</t>
  </si>
  <si>
    <t>ไทยมากขึ้น</t>
  </si>
  <si>
    <t>พญ.อภิชญา</t>
  </si>
  <si>
    <t xml:space="preserve"> -จัดให้มีตำรับยาสมุนไพรที่มีกัญชาปรุงผสมอยู่ (ตำรับศุขไสยาศน์/ตำรับทำลาย</t>
  </si>
  <si>
    <t>มีและจ่ายยาตำรับ</t>
  </si>
  <si>
    <t>พระสุเมรุ) เพิ่ม 2ตำรับ (แก้ลมแก้เส้น และ ตำรับลมขึ้นเบื้องสูง)</t>
  </si>
  <si>
    <t xml:space="preserve">กัญชา อย่างน้อย </t>
  </si>
  <si>
    <t>4 ตำรับ</t>
  </si>
  <si>
    <t>2.พัฒนาศักยภาพเครือข่ายกัญชาทางการแพทย์</t>
  </si>
  <si>
    <t xml:space="preserve"> -ประชุมคณะกรรมการกัญชาทางการแพทย์โรงพยาบาลแม่ทะ วางแผน  ชี้แจง</t>
  </si>
  <si>
    <t>รพ.10คน</t>
  </si>
  <si>
    <t>มีความรู้ความเข้าใจ</t>
  </si>
  <si>
    <t>ม.ค.64,พ.ค.64,</t>
  </si>
  <si>
    <t>และติดตามผลการดำเนินงาน 3 ครั้ง/ปี</t>
  </si>
  <si>
    <t>สสอ.1คน</t>
  </si>
  <si>
    <t>เกี่ยวกับกัญชาทาง</t>
  </si>
  <si>
    <t>ค่าอาหาร 11 คน*50บาท*3ครั้ง  = 1650บาท</t>
  </si>
  <si>
    <t>รพ.สต. 13 คน</t>
  </si>
  <si>
    <t>การแพทย์อย่างถูก</t>
  </si>
  <si>
    <t>ค่าอาหารว่างและเครื่องดื่ม 11คน*2มื้อ*25บาท*3ครั้ง = 1650บาท</t>
  </si>
  <si>
    <t>ต้องและสามารถส่ง</t>
  </si>
  <si>
    <t xml:space="preserve"> -อบรมเชิงปฏิบัติการความรู้ความเข้าใจเกี่ยวกับกัญชาทางการแพทย์อย่างถูกต้อง</t>
  </si>
  <si>
    <t>ต่อความรู้ความเข้า</t>
  </si>
  <si>
    <t xml:space="preserve">(บูรณาการร่วมกับงานแพทย์แผนไทย) </t>
  </si>
  <si>
    <t>ใจไปยังประชาชน</t>
  </si>
  <si>
    <t>3.ส่งเสริมความรู้ ความเข้าใจกัญชาทางการแพทย์</t>
  </si>
  <si>
    <t xml:space="preserve"> -ให้ความรู้ประชาชนในพื้นที่ ร่วมกับทีม FCT ทั้ง 5โซน NPCU</t>
  </si>
  <si>
    <t>ประชาชนทั่วไป</t>
  </si>
  <si>
    <t xml:space="preserve">รพ.1แห่ง และ </t>
  </si>
  <si>
    <t xml:space="preserve"> -ค่าป้ายโปสเตอร์ ประชาสัมพันธ์ความรู้ ความเข้าใจกัญชาทางการแพทย์ ขนาด A3 </t>
  </si>
  <si>
    <t>ที่มารับบริการใน</t>
  </si>
  <si>
    <t xml:space="preserve">5 NPCU </t>
  </si>
  <si>
    <t xml:space="preserve"> จำนวน 18 แผ่นๆละ 50 บาท รพ.สต.13 ป้าย โรงพยาบาล 5 ป้าย</t>
  </si>
  <si>
    <t>สถานพยาบาล</t>
  </si>
  <si>
    <t>13 รพ.สต</t>
  </si>
  <si>
    <t xml:space="preserve"> -ค่าแผ่นพับ ประชาสัมพันธ์การเข้ารับบริการ กัญชาทางการแพทย์ สี ขนาด A4 </t>
  </si>
  <si>
    <t>จำนวน 700 แผ่น แผ่นละ 8 บาท สนันสนุน รพ.สต.ละ 50 แผ่น  รพ. 50 แผ่น</t>
  </si>
  <si>
    <t>รหัสโครงการ 100211</t>
  </si>
  <si>
    <t>100211</t>
  </si>
  <si>
    <t>รวม ย.2 ทั้งหมด .............11...............  โครงการ เป็นเงิน</t>
  </si>
  <si>
    <t>งาน อนามัยสิ่งแวดล้อม และอาชีวอนามัย</t>
  </si>
  <si>
    <t xml:space="preserve">                       /</t>
  </si>
  <si>
    <t>โครงการบริหารจัดการด้านอนามัยสิ่งแวดล้อม และอาชีวอนามัย อำเภอแม่ทะ จังหวัดลำปาง ปีงบประมาณ 2564</t>
  </si>
  <si>
    <r>
      <t>1.</t>
    </r>
    <r>
      <rPr>
        <sz val="14"/>
        <color rgb="FFFF0000"/>
        <rFont val="TH SarabunPSK"/>
        <family val="2"/>
      </rPr>
      <t xml:space="preserve"> </t>
    </r>
    <r>
      <rPr>
        <sz val="14"/>
        <rFont val="TH SarabunPSK"/>
        <family val="2"/>
      </rPr>
      <t>จัดซื้อถุงแดง</t>
    </r>
    <r>
      <rPr>
        <sz val="14"/>
        <color theme="1"/>
        <rFont val="TH SarabunPSK"/>
        <family val="2"/>
      </rPr>
      <t>ใส่มูลฝอยติดเชื้อ ที่มีตราสัญลักษณ์มูลฝอยติดเชื้อบนถุงแดง เพื่อให้เป็นไปตามมาตรฐาน</t>
    </r>
  </si>
  <si>
    <t>2. จัดซื้อถังขยะพลาสติกสีน้ำเงิน ฝาเรียบ มีล้อ ขนาด 240 ลิตร สำหรับรองรับมูลฝอย</t>
  </si>
  <si>
    <t>14 ถัง</t>
  </si>
  <si>
    <t>ในที่พักมูลฝอยทั่วไปตามมาตรฐาน</t>
  </si>
  <si>
    <t>พ.ย.63, ก.พ., พ.ค., ส.ค.64</t>
  </si>
  <si>
    <t>3. พัฒนางานสถานที่ทำงานสะอาด สวยงาม (Happy work place)</t>
  </si>
  <si>
    <t xml:space="preserve">เงินบำรุง </t>
  </si>
  <si>
    <t>เงินบำรุง60,000</t>
  </si>
  <si>
    <t>เงินบำรุง 50,500</t>
  </si>
  <si>
    <t>2. จัดซื้อเครื่องตรวจสารปนเปื้อนในน้ำดื่ม (TDS meter)</t>
  </si>
  <si>
    <t>1 เครื่อง</t>
  </si>
  <si>
    <t>ผลการตรวจสารปนเปื้อน</t>
  </si>
  <si>
    <t xml:space="preserve"> ม.ค. 64</t>
  </si>
  <si>
    <t>ในน้ำดื่มไม่พบสารปนเปื้อน</t>
  </si>
  <si>
    <t>เงินบำรุง 950</t>
  </si>
  <si>
    <t>3. ตรวจสอบการปนเปื้อนโคลิฟอร์มในอาหารและผู้สัมผัสอาหาร และประเมิน</t>
  </si>
  <si>
    <t>4. ตรวจสอบสารปนเปื้อนในอาหารที่จำหน่ายในโรงพยาบาล</t>
  </si>
  <si>
    <t>ผลการตรวจสอบอาหาร</t>
  </si>
  <si>
    <t>ไม่พบสารปนเปื้อนอันตราย</t>
  </si>
  <si>
    <t>เงินบำรุง1,802</t>
  </si>
  <si>
    <t>5. จัดกิจกรรมโรงพยาบาลอาหารปลอดภัย</t>
  </si>
  <si>
    <t>เงินบำรุง2,400</t>
  </si>
  <si>
    <t xml:space="preserve">   5.1 จัดให้มีสถานที่จำหน่ายผักปลอดสารพิษและส่งเสริมการบริโภคผักปลอดสารพิษในรพ.</t>
  </si>
  <si>
    <t xml:space="preserve">   - ป้ายจำหน่ายผักปลอดสารพิษ</t>
  </si>
  <si>
    <t xml:space="preserve">   - ป้ายประชาสัมพันธ์การล้างผักที่ถูกวิธี</t>
  </si>
  <si>
    <t xml:space="preserve">   5.2 ส่งเสริมการใช้เมนูอาหาร/อาหารว่างเพื่อสุขภาพ/วัตถุดิบปลอดภัย ทราบแหล่งที่มา</t>
  </si>
  <si>
    <t xml:space="preserve">   5.3 ประเมินตนเองตามแบบประเมินมาตรฐานอาหารปลอดภัยในโรงพยาบาล</t>
  </si>
  <si>
    <t>6. ดำเนินงานโครงการลดเค็ม ลดหวาน</t>
  </si>
  <si>
    <t xml:space="preserve">   6.1 จัดทำทะเบียนร้านอาหาร แผงลอยจำหน่ายอาหาร ร้านก๋วยเตี๋ยว ตลาด</t>
  </si>
  <si>
    <t xml:space="preserve">   6.2 รณรงค์สื่อสารผลเสียต่อสุขภาพจากการบริโภคอาหารรสเค็ม และหวานที่เกินมาตรฐาน</t>
  </si>
  <si>
    <t>7.ประเมินรับรองสถานประกอบการอาหารตามโครงการฯ ลดเค็ม ลดหวาน</t>
  </si>
  <si>
    <r>
      <t xml:space="preserve">   7.1 </t>
    </r>
    <r>
      <rPr>
        <sz val="14"/>
        <color rgb="FF000000"/>
        <rFont val="TH SarabunPSK"/>
        <family val="2"/>
      </rPr>
      <t>ตรวจวัดพบไม่เค็ม ต่อเนื่องติดต่อกัน 3 ครั้ง(เดือน ม.ค.63-มี.ค.63) ถือว่า</t>
    </r>
  </si>
  <si>
    <r>
      <t xml:space="preserve">   7.2 ตรวจแล้วพบว่าเค็ม ให้ตรวจซ้ำไปทุกเดือน </t>
    </r>
    <r>
      <rPr>
        <u/>
        <sz val="14"/>
        <color rgb="FF000000"/>
        <rFont val="TH SarabunPSK"/>
        <family val="2"/>
      </rPr>
      <t>หากผลการตรวจวัดพบไม่เค็ม</t>
    </r>
  </si>
  <si>
    <t xml:space="preserve">   7.3 มอบสติกเกอร์ลดเค็ม ลดหวาน</t>
  </si>
  <si>
    <t xml:space="preserve">8. ประเมินรับรองตลาดเข้าร่วมโครงการฯ ตามเกณฑ์ตลาดจำหน่ายอาหารปลอดภัย </t>
  </si>
  <si>
    <t>9. การมอบประกาศเกียรติคุณ</t>
  </si>
  <si>
    <t xml:space="preserve">   9.1 มอบป้ายร้านอาหาร แผงลอยจำหน่ายอาหาร  ร้านก๋วยเตี๋ยว ลดเค็ม Clean Food  </t>
  </si>
  <si>
    <t xml:space="preserve">   9.2 มอบป้ายตลาดจำหน่ายอาหารปลอดภัย Healthy Market ให้แก่ตลาดที่ผ่าน</t>
  </si>
  <si>
    <t xml:space="preserve">10. ประเมินรับรองสถานประกอบการที่ผ่านเมนูลดเค็ม/มอบป้าย CFGT Plus </t>
  </si>
  <si>
    <t>11. ประชุมติดตามความก้าวหน้าการดำเนินงานโครงการลดเค็ม ลดหวาน</t>
  </si>
  <si>
    <t>การพัฒนาระบบฐานข้อมูลสถานการณ์และการเฝ้าระวังด้านสิ่งแวดล้อม</t>
  </si>
  <si>
    <t>และสุขภาพ (NHIS)</t>
  </si>
  <si>
    <t xml:space="preserve">    -ทำหนังสือแจ้ง อปท.สำรวจและบันทึกข้อมูลออนไลน์  ด้าน สวล.ใน อปท.</t>
  </si>
  <si>
    <t>อปท. ในอำเภอ</t>
  </si>
  <si>
    <t xml:space="preserve"> - อปท.ทุกแห่ง</t>
  </si>
  <si>
    <t>พ.ย.63 - ธ.ค.63</t>
  </si>
  <si>
    <t xml:space="preserve"> ตามหนังสือที่ทาง สสจ.ลำปางแจ้งมา</t>
  </si>
  <si>
    <t>รับทราบแนว</t>
  </si>
  <si>
    <t>ทางการบันทึก</t>
  </si>
  <si>
    <t>ข้อมูล</t>
  </si>
  <si>
    <t xml:space="preserve">   - ติดตามการบันทึกข้อมูลการลงข้อมูลด้าน สวล.ใน อปท.</t>
  </si>
  <si>
    <t>อปท.ที่บันทึกข้อมูล</t>
  </si>
  <si>
    <t xml:space="preserve"> - มีข้อมูลของ</t>
  </si>
  <si>
    <t>ธ.ค.63-ม.ค.64</t>
  </si>
  <si>
    <t>ในเว็บ</t>
  </si>
  <si>
    <t xml:space="preserve">    - สรุปผลการดำเนินงานด้าน สวล.ใน อปท. ส่ง สสจ.ลำปาง</t>
  </si>
  <si>
    <t xml:space="preserve"> - มีข้อมูลส่ง</t>
  </si>
  <si>
    <t>ให้ สสจ.ลำปาง</t>
  </si>
  <si>
    <t xml:space="preserve"> สนับสนุนงานพัฒนาระบบบริการอนามัยสิ่งแวดล้อม อปท. (EHA, อบต.    น่าอยู่ )</t>
  </si>
  <si>
    <t xml:space="preserve">    -ประชุมชี้แจงโครงการ/เป้าหมาย/Guide line แนวทางการดำเนินงานให้แก่ อปท.</t>
  </si>
  <si>
    <t xml:space="preserve">เทศบาล   อบต.  </t>
  </si>
  <si>
    <t xml:space="preserve"> - รับทราบแนว</t>
  </si>
  <si>
    <t>ก.พ.64 - มี.ค.64</t>
  </si>
  <si>
    <t xml:space="preserve">จนท.รพสต. ทุกแห่ง </t>
  </si>
  <si>
    <t>ทางการดำเนิน</t>
  </si>
  <si>
    <t>แห่งละ 1 คน</t>
  </si>
  <si>
    <t xml:space="preserve">   - เทศบาลสมัครเข้ารับการประเมิน  EHA , อบต.น่าอยู่</t>
  </si>
  <si>
    <t xml:space="preserve">    -ประเมินรับรองหน่วยงานตนเองตามเกณฑ์</t>
  </si>
  <si>
    <t xml:space="preserve">   - สนับสนุน อปท.พัฒนาให้ได้มาตรฐานการจัดการอนามัยสิ่งแวดล้อม</t>
  </si>
  <si>
    <t xml:space="preserve">    - ส่งรายชื่อ อปท. และผลการประเมินให้จังหวัด </t>
  </si>
  <si>
    <t>อปท.ที่สมัคร</t>
  </si>
  <si>
    <t>มี.ค.64 - เม.ย.63</t>
  </si>
  <si>
    <t>ค. การประเมินผล</t>
  </si>
  <si>
    <t>1. สรุปผลการดำเนินงานทุก 3 เดือนให้ผู้บริหาร และส่งสสจ.ทุก 3 เดือน</t>
  </si>
  <si>
    <t>รายงานผลการ</t>
  </si>
  <si>
    <t>ดำเนินการให้</t>
  </si>
  <si>
    <t>กกบ. และสสจ.</t>
  </si>
  <si>
    <t>2.รับการประเมิน GREEN &amp; CLEAN Hospital จาก สสจ.</t>
  </si>
  <si>
    <t>3.รับการประเมินอาชีวอนามัย ความปลอดภัย และสิ่งแวดล้อม ระดับรพ.สต</t>
  </si>
  <si>
    <t xml:space="preserve"> ก.ค.64</t>
  </si>
  <si>
    <t>รหัสโครงการ 100618</t>
  </si>
  <si>
    <t>100618</t>
  </si>
  <si>
    <t>รวม ย.1 ทั้งหมด .....6..... โครงการ เป็นเงิน</t>
  </si>
  <si>
    <t>รหัสโครงการ. 100106</t>
  </si>
  <si>
    <t>โครงการพัฒนาคุณภาพชีวิตระดับอำเภอ (พชอ.) อำเภอแม่ทะ จังหวัดลำปาง</t>
  </si>
  <si>
    <t xml:space="preserve">  2.4.2 ชี้แจงแผนฯ แก่ พชอ. พชต.</t>
  </si>
  <si>
    <t xml:space="preserve">  2.4.3 ติดตามผลการดำเนินงาน -ของ พชต.</t>
  </si>
  <si>
    <t xml:space="preserve">  2.4.4 สรุปรายงานผลการดำเนินงาน ให้แก่ พชอ..</t>
  </si>
  <si>
    <t>1,500 คน</t>
  </si>
  <si>
    <t xml:space="preserve"> -ค่ารางวัล/เกียรติบัตร</t>
  </si>
  <si>
    <t>รวมงบประมาณทั้งสิ้น</t>
  </si>
  <si>
    <t>4. ทีม CHRO จังหวัด ทีม HR จังหวัดและอำเภอ ได้รับการพัฒนาความรู้ ทักษะ สมรรถนะเพื่อทำงานอย่างมืออาชีพ ปี 62 =…ร้อยละ 90… ปี 63 =…ร้อยละ 95…ปี 64 =…ร้อยละ 100…ปี 65= … - ..  วิจัย</t>
  </si>
  <si>
    <t>รหัสโครงการ 100302</t>
  </si>
  <si>
    <t xml:space="preserve">โครงการพัฒนางานวิจัย/นวัตกรรม ผลิตภัณฑ์สุขภาพ และเทคโนโลยีทางการแพทย์  </t>
  </si>
  <si>
    <t>3. ชี้แจงการพัฒนางานวิจัยฯแก่ จนท.รพ.สต. ,สสอ.,รพช.</t>
  </si>
  <si>
    <t>4. อบรมเชิงปฏิบัติการการวิจัยเพื่อพัฒนาคุณภาพดูแลผู้ป่วยในงานประจำ</t>
  </si>
  <si>
    <t>5. ประชุมนำเสนอแลกเปลี่ยนเรียนรู้ งานวิจัย/R2R/นวัตกรรม/ CQI  ระดับอำเภอ</t>
  </si>
  <si>
    <t>6. ประชุมนำเสนอแลกเปลี่ยนเรียนรู้ผลงานวิชาการวิจัย/R2R ระดับจังหวัด</t>
  </si>
  <si>
    <t>7. ส่งผลงานวิจัย/R2Rที่ได้รับคัดเลือกนำเสนอระดับเขต,ภาคและประเทศ</t>
  </si>
  <si>
    <t>รวมทั้งหมด ...........43............... โครงการ เป็นเงินทั้งหมด</t>
  </si>
  <si>
    <t>รวม บริการ ทั้งหมด ......18........ โครงการ เป็นเงิน</t>
  </si>
  <si>
    <t>ประเด็น / งาน : แพทย์แผนไทย</t>
  </si>
  <si>
    <t>2. โรงพยาบาลและรพ.สต มีมูลค่าการใช้ยาสมุนไพรเพิ่มขึ้นอย่างน้อยร้อยละ10</t>
  </si>
  <si>
    <t>โครงการ พัฒนางานพทย์แผนไทยและการแพทย์ทางเลือก</t>
  </si>
  <si>
    <t>1. ผู้มีอายุ55ปีขึ้นไปมีอาการปวดเข่าได้รับบริการพอกเข่า</t>
  </si>
  <si>
    <t>ผู้ป่วยอายุ55ปีขึ้นไป</t>
  </si>
  <si>
    <t>ที่มีกาการปวดเข่า</t>
  </si>
  <si>
    <t>- ค่ายาสมุนไพรพอกเข่า 300 คน x 30 บาท x3ครั้ง</t>
  </si>
  <si>
    <t>ได้รับการพอกเข่า</t>
  </si>
  <si>
    <t xml:space="preserve">2. การส่งเสริมสุขภาพและการป้องกันข้อเข่าเสื่อม </t>
  </si>
  <si>
    <t>- รพ.สต.ทุกแห่งจัดทำโครงการใช้งบประมาณจากกองทุนสุขภาพตำบล</t>
  </si>
  <si>
    <t>3. จัดบริการแพทย์ผนไทยและเปิดบริการOPD คู่ขนาน</t>
  </si>
  <si>
    <t>3.1จัดบริการคลินิกผู้ป่วยกลุ่มโรค/อาการ 4 โรคหลัก ได้แก่</t>
  </si>
  <si>
    <t>ประชาชนที่มารับบริการผู้ป่วยนอก</t>
  </si>
  <si>
    <t>ประชาชนที่มารับ</t>
  </si>
  <si>
    <t>ฐิตาภา</t>
  </si>
  <si>
    <t>กลุ่มโรค/อาการ4 โรคหลักเข้าถึง</t>
  </si>
  <si>
    <t>บริการกลุ่มโรค/</t>
  </si>
  <si>
    <t>บริการแพทย์แผนไทยร้อยละ 50</t>
  </si>
  <si>
    <t>อาการ4โรคหลัก</t>
  </si>
  <si>
    <t>เข้าถึงบริการแพทย์</t>
  </si>
  <si>
    <t>- รพ.แม่ทะ เปิดให้บริการสัปดาห์ละ 2 วัน ( วันพุธและวันศุกร์)</t>
  </si>
  <si>
    <t>แผนไทยร้อยละ50</t>
  </si>
  <si>
    <t xml:space="preserve">- แพทย์แผนไทยออกปฏิบัติงานNPCU นากวางสัปดาห์ละ 1 วัน(วันพฤหัสบดี) </t>
  </si>
  <si>
    <t>รพ.สตนากวาง</t>
  </si>
  <si>
    <t>3.2 จัดบริการบริบาลหญิงหลังคลอด ด้วยวิธีการแพทย์</t>
  </si>
  <si>
    <t>หญิงหลังคลอด อ.แม่ทะ</t>
  </si>
  <si>
    <t>สิทธิ UC</t>
  </si>
  <si>
    <t>3.2 โรงพยาบาลจัดหายาสมุนไพรเพื่อใช้บริการ</t>
  </si>
  <si>
    <t>มีมูลค่าการใช้ยา</t>
  </si>
  <si>
    <t>สมุนไพรเพิ่มขึ้น</t>
  </si>
  <si>
    <t>3.2.1 มีการใช้ยาสมุนไพร First Line Drug</t>
  </si>
  <si>
    <t>อย่างน้อยร้อยละ 10</t>
  </si>
  <si>
    <t>3.2.2 สนับสนุนการใช้ยาสมุนไพรทดแทนยาแผนปัจจุบัน</t>
  </si>
  <si>
    <t>3.2.3 จัดให้มียาสมุนไพรทดแทนNSAIDs ได้แก่</t>
  </si>
  <si>
    <t>4. การพัฒนาบุคลาการ</t>
  </si>
  <si>
    <t>4.1โครงการประชุมแลกเปลี่ยนเรียนรู้การใช้ยาสมุน</t>
  </si>
  <si>
    <t>3.ลดหวานในชุมชน</t>
  </si>
  <si>
    <t>3.1 ประเด็นงดน้ำอัดลมในงานบุญ เข้าสู่ พชอ.</t>
  </si>
  <si>
    <t xml:space="preserve">มีนโยบายสาธารณะงดน้ำอัดลมในชุมชน </t>
  </si>
  <si>
    <t xml:space="preserve">3.2 มอบหมายผู้รับผิดชอบผลักดันให้เกิดนโยบายสาธารณะงดน้ำอัดลมในงานบุญ       </t>
  </si>
  <si>
    <t>ร้อยละ 100 หมู่บ้านงดน้ำอัดลมในงานบุญ</t>
  </si>
  <si>
    <t>3.3 คณะกรรมการกองทุนสุขาภาพตำบลมีวาระในประชุมเพื่อขอความร่วมมือ</t>
  </si>
  <si>
    <t>ในการสร้างมาตรการนโยบายสาธารณะงดน้ำอัดลมในชุมชน</t>
  </si>
  <si>
    <t>130 คน</t>
  </si>
  <si>
    <t>ผู้มีอายุ55 ปีขึ้นไปที่</t>
  </si>
  <si>
    <t xml:space="preserve">*กิจกรรมพอกเข่าด้วยตัวเอง </t>
  </si>
  <si>
    <t>1.2รพ.จัดซื้อสมุนไพรพอกเข่า สูตรแม่มอกและสมุนไพรพื้นบ้าน</t>
  </si>
  <si>
    <t xml:space="preserve">1.NPCU นากวาง  </t>
  </si>
  <si>
    <t>2.NPCU กิ่ว</t>
  </si>
  <si>
    <t>3.NPCU หนอง</t>
  </si>
  <si>
    <t>5.NPCU รพ.แม่ทะ</t>
  </si>
  <si>
    <t>NPCU 5 แห่ง 3,463 คน</t>
  </si>
  <si>
    <t>1.ผู้มีอายุ55 ปีขึ้นไปที่</t>
  </si>
  <si>
    <t>770 คน</t>
  </si>
  <si>
    <t>ที่มีน้ำหนักเกินได้ร่วม</t>
  </si>
  <si>
    <t>363 คน</t>
  </si>
  <si>
    <t>กิจกรรมร้อยละ 20</t>
  </si>
  <si>
    <t>434  คน</t>
  </si>
  <si>
    <t>2.กลุ่มเป้าหมายมีน้ำหนัก</t>
  </si>
  <si>
    <t>4.NPCU อ้วน</t>
  </si>
  <si>
    <t>991 คน</t>
  </si>
  <si>
    <t>ลดลงจากเดิมร้อยละ 10</t>
  </si>
  <si>
    <t>905  คน</t>
  </si>
  <si>
    <t>2.จัดกิจกรรมเพื่อให้ลดน้ำหนักและมีการบริหารข้อเข่าของกลุ่มเป้าหมาย</t>
  </si>
  <si>
    <t xml:space="preserve">3. สนับสนุนและจัดให้ผู้สูงอายุมีออกกำลังกายโดยรำวง 2 วัน/สัปดาห์ </t>
  </si>
  <si>
    <t xml:space="preserve">สถานที่ ที่ทำการชมรมผู้สูงอายุ/ศูนย์ผู้สูงอายุหรือลานออกกำลังของรพสต.   </t>
  </si>
  <si>
    <t xml:space="preserve">4. ทุกรพ.สต./ชมรมผู้สูงอายุ กำหนดผู้รับผิดชอบ ในการจัดเวร </t>
  </si>
  <si>
    <t>เพื่อเตรียมเครื่องเสียง เพลงในการออกกำลังกาย และเปิดเพลง</t>
  </si>
  <si>
    <t xml:space="preserve"> สัปดาห์ละ 2 วันๆละ 30 นาที         </t>
  </si>
  <si>
    <t>ร้อยละ 20 ของผู้สูงอายุที่ป่วยเบาหวาน จำนวน 2,015 คน</t>
  </si>
  <si>
    <t>523 คน</t>
  </si>
  <si>
    <t>425 คน</t>
  </si>
  <si>
    <t>225  คน</t>
  </si>
  <si>
    <t>455 คน</t>
  </si>
  <si>
    <t>387  คน</t>
  </si>
  <si>
    <t>กค.63</t>
  </si>
  <si>
    <t>จำนวน 150 หลังคาเรือน</t>
  </si>
  <si>
    <t>การดำเนินงานชมรม</t>
  </si>
  <si>
    <t xml:space="preserve"> จำนวน 50คน</t>
  </si>
  <si>
    <t>1.ผู้มีอายุ55ปีขึ้นไปที่ปวดเข่า</t>
  </si>
  <si>
    <t>ได้รับบริการพอกเข่าร้อยละ50</t>
  </si>
  <si>
    <t>2.น้ำหนักลดลงร้อยละ10</t>
  </si>
  <si>
    <t>สนับสนุนทุกรพสต.อย่างน้อยร้อยละ 50 ของกลุ่มอายุ 55 ปีขึ้นไป</t>
  </si>
  <si>
    <t xml:space="preserve">      รวม 2,186 คน ร้อยละ50 = 1,094 คน</t>
  </si>
  <si>
    <t>1.NPCU นากวาง จำนวน 1,231 คน</t>
  </si>
  <si>
    <t>ร้อยละ50 =  616 คน</t>
  </si>
  <si>
    <t>งบกสต.</t>
  </si>
  <si>
    <t>2.NPCU กิ่ว จำนวน 278 คน</t>
  </si>
  <si>
    <t>ร้อยละ50 = 139 คน</t>
  </si>
  <si>
    <t>3.NPCU หนอง จำนวน 336 คน</t>
  </si>
  <si>
    <t>ร้อยละ50 = 168 คน</t>
  </si>
  <si>
    <t>4.NPCU  อ้วน จำนวน 195 คน</t>
  </si>
  <si>
    <t>ร้อยละ50 = 98 คน</t>
  </si>
  <si>
    <t>5.NPCU รพ.แม่ทะ จำนวน 146  คน</t>
  </si>
  <si>
    <t>ร้อยละ50 = 73 คน</t>
  </si>
  <si>
    <r>
      <rPr>
        <b/>
        <sz val="14"/>
        <rFont val="TH SarabunPSK"/>
        <family val="2"/>
      </rPr>
      <t>Npcu</t>
    </r>
    <r>
      <rPr>
        <sz val="14"/>
        <rFont val="TH SarabunPSK"/>
        <family val="2"/>
      </rPr>
      <t>.ละ 30 หลังคาเรือน</t>
    </r>
  </si>
  <si>
    <t>มิย.64, สค.64</t>
  </si>
  <si>
    <t xml:space="preserve">  ค่าวัสดุ/ป้าย/ถ่ายเอกสาร 4000</t>
  </si>
  <si>
    <t>3 ครั้ง/60 คน</t>
  </si>
  <si>
    <t>ธค.63,กพ.64</t>
  </si>
  <si>
    <t xml:space="preserve"> -ค่าอาหารว่าง 60*25*4=9000</t>
  </si>
  <si>
    <t>พค.64, กค.64</t>
  </si>
  <si>
    <t xml:space="preserve"> -ค่าอาหารกลางวัน60*50*3=9000</t>
  </si>
  <si>
    <t>6.ติดตามการดำเนินงาน</t>
  </si>
  <si>
    <t xml:space="preserve">  6.1 ในเวทีประชุมต่างๆ</t>
  </si>
  <si>
    <t xml:space="preserve">  7.2 สรุป/รายงานผลการดำเนินงาน</t>
  </si>
  <si>
    <t>8.เยี่ยมติดตามการดำเนินงานของ คณะกรรมการพัฒนา</t>
  </si>
  <si>
    <t>ตำบลละ 1 ครั้ง/40 คน</t>
  </si>
  <si>
    <t>พย.-ธค.63</t>
  </si>
  <si>
    <t xml:space="preserve"> -ค่าอาหารว่าง 40*25*10=10000</t>
  </si>
  <si>
    <t>9.จัดมหกรรมสุขภาพระดับอำเภอ(คน พชอ.อำเภอแม่ทะ)</t>
  </si>
  <si>
    <t xml:space="preserve"> -ค่าจัดสถานที่/เครื่องเสียง ป้าย</t>
  </si>
  <si>
    <t>โครงการ..ส่งเสริมสุขภาพวัยเรียนอำเภอแม่ทะ..จ.ลำปาง ปี 2564</t>
  </si>
  <si>
    <t>บูรณาการงบฯ งานประจำทันตะ</t>
  </si>
  <si>
    <t>บุคลากร/อสม./มอค.) ตาม'guildline</t>
  </si>
  <si>
    <t xml:space="preserve"> เพื่อลดระดับความเสี่ยง'ไม่ก่อให้เกิด</t>
  </si>
  <si>
    <t>ความรุนแรงของโรคมากขึ้น</t>
  </si>
  <si>
    <t>นร.ชั้นป.1</t>
  </si>
  <si>
    <t xml:space="preserve">กรามแท้ อย่างมีคุณภาพ </t>
  </si>
  <si>
    <t>ถึง ป.6</t>
  </si>
  <si>
    <t>- จัดบริการเคลือบหลุมร่องฟันคุณภาพในฟัน</t>
  </si>
  <si>
    <t>กรามแท้ซี่ที่1 และ 2</t>
  </si>
  <si>
    <t>นร.ชั้นป.4-ป.6</t>
  </si>
  <si>
    <t>-โรงเรียนบ้านหลวงเป็นโรงเรียนเปรียบ</t>
  </si>
  <si>
    <t>รร.เทศบาลป่าตัน-นาครัว,</t>
  </si>
  <si>
    <t>นำร่องชั้นประถม</t>
  </si>
  <si>
    <t>บ้านบอม,บ้านแม่ทะ,</t>
  </si>
  <si>
    <t>บ้านนากวาง,ทองทิพย์</t>
  </si>
  <si>
    <t>ในโรงเรียนนำร่องชั้นประถม</t>
  </si>
  <si>
    <t>,ชุมชนบ้านท่าแหนสามขา</t>
  </si>
  <si>
    <t>นร.ชั้นป.6</t>
  </si>
  <si>
    <r>
      <t xml:space="preserve">ตัวชี้วัด (KPI) /ผลลัพธ์ที่ต้องการ : </t>
    </r>
    <r>
      <rPr>
        <sz val="14"/>
        <rFont val="TH SarabunPSK"/>
        <family val="2"/>
      </rPr>
      <t>1.ร้อยละของเด็กอายุ 6-14 ปี สูงดีสมส่วนร้อยละ 67(ปี65 เด็กอายุ 12 ปี มีส่วนสูงเฉลี่ย ช 154 ซม.ญ 155 ซม</t>
    </r>
  </si>
  <si>
    <t xml:space="preserve">   2) มอค. ให้ข้อมูลสนับสนุนการดำเนินงาน/การจัดการแก้ไขปัญหา</t>
  </si>
  <si>
    <r>
      <rPr>
        <b/>
        <sz val="12"/>
        <rFont val="TH SarabunPSK"/>
        <family val="2"/>
      </rPr>
      <t>รหัสโครงกา</t>
    </r>
    <r>
      <rPr>
        <sz val="12"/>
        <rFont val="TH SarabunPSK"/>
        <family val="2"/>
      </rPr>
      <t xml:space="preserve">ร  : </t>
    </r>
    <r>
      <rPr>
        <b/>
        <u/>
        <sz val="12"/>
        <rFont val="TH SarabunPSK"/>
        <family val="2"/>
      </rPr>
      <t>100605</t>
    </r>
    <r>
      <rPr>
        <sz val="12"/>
        <rFont val="TH SarabunPSK"/>
        <family val="2"/>
      </rPr>
      <t xml:space="preserve">   </t>
    </r>
    <r>
      <rPr>
        <b/>
        <sz val="12"/>
        <rFont val="TH SarabunPSK"/>
        <family val="2"/>
      </rPr>
      <t>โครงการพัฒนางานทันตสุขภาพ อ.แม่ทะ จ.ลำปาง ปี 2564</t>
    </r>
  </si>
  <si>
    <r>
      <t>ขัดฟันในการทำความสะอาดฟัน</t>
    </r>
    <r>
      <rPr>
        <sz val="12"/>
        <color rgb="FFFF0000"/>
        <rFont val="TH SarabunPSK"/>
        <family val="2"/>
      </rPr>
      <t xml:space="preserve"> </t>
    </r>
  </si>
  <si>
    <t>วิทยากร 5 คน รวม 45 คน</t>
  </si>
  <si>
    <t>1.2 ติดตามการคัดกรอง/ประเมินสุขภาพผู้สูงอายุ ผิดปกติส่งต่อ</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</si>
</sst>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87" formatCode="_(* #,##0.00_);_(* \(#,##0.00\);_(* &quot;-&quot;??_);_(@_)"/>
    <numFmt numFmtId="188" formatCode="_-* #,##0_-;\-* #,##0_-;_-* &quot;-&quot;??_-;_-@_-"/>
    <numFmt numFmtId="189" formatCode="#,##0;[Red]#,##0"/>
    <numFmt numFmtId="190" formatCode="_-* #,##0.00_-;\-* #,##0.00_-;_-* \-??_-;_-@_-"/>
    <numFmt numFmtId="191" formatCode="[$-1070000]d/m/yy;@"/>
  </numFmts>
  <fonts count="144">
    <font>
      <sz val="11"/>
      <color theme="1"/>
      <name val="Tahoma"/>
      <family val="2"/>
      <charset val="222"/>
      <scheme val="minor"/>
    </font>
    <font>
      <sz val="11"/>
      <color theme="1"/>
      <name val="Tahoma"/>
      <family val="2"/>
      <charset val="222"/>
      <scheme val="minor"/>
    </font>
    <font>
      <sz val="11"/>
      <color theme="1"/>
      <name val="TH SarabunPSK"/>
      <family val="2"/>
    </font>
    <font>
      <sz val="12"/>
      <color theme="1"/>
      <name val="TH SarabunPSK"/>
      <family val="2"/>
    </font>
    <font>
      <sz val="14"/>
      <color theme="1"/>
      <name val="TH SarabunPSK"/>
      <family val="2"/>
    </font>
    <font>
      <sz val="16"/>
      <color theme="1"/>
      <name val="TH SarabunPSK"/>
      <family val="2"/>
    </font>
    <font>
      <b/>
      <sz val="16"/>
      <color theme="1"/>
      <name val="TH SarabunPSK"/>
      <family val="2"/>
    </font>
    <font>
      <b/>
      <sz val="16"/>
      <name val="TH SarabunPSK"/>
      <family val="2"/>
    </font>
    <font>
      <sz val="16"/>
      <name val="TH SarabunPSK"/>
      <family val="2"/>
    </font>
    <font>
      <b/>
      <sz val="22"/>
      <color theme="1"/>
      <name val="TH SarabunPSK"/>
      <family val="2"/>
    </font>
    <font>
      <b/>
      <sz val="18"/>
      <color theme="1"/>
      <name val="TH SarabunPSK"/>
      <family val="2"/>
    </font>
    <font>
      <sz val="10"/>
      <color theme="1"/>
      <name val="TH SarabunPSK"/>
      <family val="2"/>
    </font>
    <font>
      <b/>
      <sz val="12"/>
      <color theme="1"/>
      <name val="TH SarabunPSK"/>
      <family val="2"/>
    </font>
    <font>
      <b/>
      <sz val="14"/>
      <color theme="1"/>
      <name val="TH SarabunPSK"/>
      <family val="2"/>
    </font>
    <font>
      <b/>
      <sz val="14"/>
      <name val="TH SarabunPSK"/>
      <family val="2"/>
    </font>
    <font>
      <sz val="14"/>
      <color theme="1"/>
      <name val="Tahoma"/>
      <family val="2"/>
      <charset val="222"/>
      <scheme val="minor"/>
    </font>
    <font>
      <sz val="14"/>
      <name val="Arial"/>
      <family val="2"/>
    </font>
    <font>
      <sz val="16"/>
      <color indexed="8"/>
      <name val="TH SarabunPSK"/>
      <family val="2"/>
    </font>
    <font>
      <b/>
      <u/>
      <sz val="14"/>
      <color theme="1"/>
      <name val="TH SarabunPSK"/>
      <family val="2"/>
    </font>
    <font>
      <sz val="14"/>
      <name val="TH SarabunPSK"/>
      <family val="2"/>
    </font>
    <font>
      <sz val="12"/>
      <color theme="1"/>
      <name val="Tahoma"/>
      <family val="2"/>
      <charset val="222"/>
      <scheme val="minor"/>
    </font>
    <font>
      <sz val="12"/>
      <name val="TH SarabunPSK"/>
      <family val="2"/>
    </font>
    <font>
      <b/>
      <u/>
      <sz val="14"/>
      <name val="TH SarabunPSK"/>
      <family val="2"/>
    </font>
    <font>
      <b/>
      <u/>
      <sz val="16"/>
      <name val="TH SarabunPSK"/>
      <family val="2"/>
    </font>
    <font>
      <b/>
      <sz val="9"/>
      <color indexed="81"/>
      <name val="Tahoma"/>
      <family val="2"/>
    </font>
    <font>
      <sz val="9"/>
      <color indexed="81"/>
      <name val="Tahoma"/>
      <family val="2"/>
    </font>
    <font>
      <sz val="16"/>
      <color theme="1"/>
      <name val="TH SarabunIT๙"/>
      <family val="2"/>
    </font>
    <font>
      <b/>
      <sz val="14"/>
      <color rgb="FFFF0000"/>
      <name val="TH SarabunPSK"/>
      <family val="2"/>
    </font>
    <font>
      <sz val="14"/>
      <name val="TH Sarabun New"/>
      <family val="2"/>
    </font>
    <font>
      <b/>
      <sz val="16"/>
      <color theme="1"/>
      <name val="Tahoma"/>
      <family val="2"/>
      <charset val="222"/>
      <scheme val="minor"/>
    </font>
    <font>
      <b/>
      <sz val="12"/>
      <name val="TH SarabunPSK"/>
      <family val="2"/>
    </font>
    <font>
      <sz val="14"/>
      <color indexed="8"/>
      <name val="TH SarabunPSK"/>
      <family val="2"/>
    </font>
    <font>
      <sz val="11"/>
      <color indexed="8"/>
      <name val="Tahoma"/>
      <family val="2"/>
      <charset val="222"/>
    </font>
    <font>
      <sz val="14"/>
      <color rgb="FFFF0000"/>
      <name val="TH SarabunPSK"/>
      <family val="2"/>
    </font>
    <font>
      <b/>
      <sz val="14"/>
      <color indexed="8"/>
      <name val="TH SarabunPSK"/>
      <family val="2"/>
    </font>
    <font>
      <sz val="16"/>
      <color rgb="FFFF0000"/>
      <name val="TH SarabunPSK"/>
      <family val="2"/>
    </font>
    <font>
      <sz val="16"/>
      <color theme="1"/>
      <name val="Tahoma"/>
      <family val="2"/>
      <charset val="222"/>
      <scheme val="minor"/>
    </font>
    <font>
      <sz val="13"/>
      <name val="TH SarabunPSK"/>
      <family val="2"/>
    </font>
    <font>
      <u/>
      <sz val="14"/>
      <name val="TH SarabunPSK"/>
      <family val="2"/>
    </font>
    <font>
      <b/>
      <sz val="16"/>
      <color rgb="FFFF0000"/>
      <name val="TH SarabunPSK"/>
      <family val="2"/>
    </font>
    <font>
      <sz val="14"/>
      <color indexed="81"/>
      <name val="TH SarabunPSK"/>
      <family val="2"/>
    </font>
    <font>
      <b/>
      <sz val="11"/>
      <color theme="1"/>
      <name val="TH SarabunPSK"/>
      <family val="2"/>
    </font>
    <font>
      <b/>
      <u/>
      <sz val="11"/>
      <color theme="1"/>
      <name val="TH SarabunPSK"/>
      <family val="2"/>
    </font>
    <font>
      <sz val="9"/>
      <color theme="1"/>
      <name val="TH SarabunPSK"/>
      <family val="2"/>
    </font>
    <font>
      <sz val="12"/>
      <color indexed="8"/>
      <name val="TH SarabunPSK"/>
      <family val="2"/>
    </font>
    <font>
      <b/>
      <u/>
      <sz val="14"/>
      <color indexed="8"/>
      <name val="TH SarabunPSK"/>
      <family val="2"/>
    </font>
    <font>
      <sz val="10"/>
      <name val="Arial"/>
      <family val="2"/>
    </font>
    <font>
      <sz val="10"/>
      <name val="Tahoma"/>
      <family val="2"/>
    </font>
    <font>
      <b/>
      <sz val="16"/>
      <name val="TH SarabunPSK"/>
      <family val="2"/>
      <charset val="1"/>
    </font>
    <font>
      <sz val="14"/>
      <name val="TH SarabunPSK"/>
      <family val="2"/>
      <charset val="1"/>
    </font>
    <font>
      <b/>
      <sz val="14"/>
      <name val="TH SarabunPSK"/>
      <family val="2"/>
      <charset val="1"/>
    </font>
    <font>
      <sz val="14"/>
      <color indexed="8"/>
      <name val="TH SarabunPSK"/>
      <family val="2"/>
      <charset val="1"/>
    </font>
    <font>
      <b/>
      <sz val="14"/>
      <color indexed="8"/>
      <name val="TH SarabunPSK"/>
      <family val="2"/>
      <charset val="1"/>
    </font>
    <font>
      <sz val="12"/>
      <color indexed="8"/>
      <name val="TH SarabunPSK"/>
      <family val="2"/>
      <charset val="1"/>
    </font>
    <font>
      <b/>
      <u/>
      <sz val="14"/>
      <color indexed="8"/>
      <name val="TH SarabunPSK"/>
      <family val="2"/>
      <charset val="1"/>
    </font>
    <font>
      <u/>
      <sz val="14"/>
      <color indexed="8"/>
      <name val="TH SarabunPSK"/>
      <family val="2"/>
      <charset val="1"/>
    </font>
    <font>
      <u/>
      <sz val="14"/>
      <name val="TH SarabunPSK"/>
      <family val="2"/>
      <charset val="1"/>
    </font>
    <font>
      <sz val="10"/>
      <name val="TH SarabunPSK"/>
      <family val="2"/>
    </font>
    <font>
      <b/>
      <sz val="14"/>
      <name val="Angsana New"/>
      <family val="1"/>
    </font>
    <font>
      <b/>
      <sz val="14"/>
      <name val="AngsanaUPC"/>
      <family val="1"/>
      <charset val="222"/>
    </font>
    <font>
      <b/>
      <sz val="14"/>
      <name val="AngsanaUPC"/>
      <family val="1"/>
    </font>
    <font>
      <sz val="14"/>
      <name val="Angsana New"/>
      <family val="1"/>
    </font>
    <font>
      <sz val="14"/>
      <name val="AngsanaUPC"/>
      <family val="1"/>
      <charset val="222"/>
    </font>
    <font>
      <sz val="14"/>
      <color indexed="8"/>
      <name val="Angsana New"/>
      <family val="1"/>
    </font>
    <font>
      <sz val="14"/>
      <name val="AngsanaUPC"/>
      <family val="1"/>
    </font>
    <font>
      <sz val="12"/>
      <name val="Angsana New"/>
      <family val="1"/>
    </font>
    <font>
      <sz val="16"/>
      <name val="Angsana New"/>
      <family val="1"/>
    </font>
    <font>
      <sz val="14"/>
      <color indexed="10"/>
      <name val="Angsana New"/>
      <family val="1"/>
    </font>
    <font>
      <b/>
      <sz val="12"/>
      <name val="Angsana New"/>
      <family val="1"/>
    </font>
    <font>
      <sz val="12"/>
      <color indexed="10"/>
      <name val="Angsana New"/>
      <family val="1"/>
    </font>
    <font>
      <sz val="16"/>
      <color indexed="10"/>
      <name val="Angsana New"/>
      <family val="1"/>
    </font>
    <font>
      <b/>
      <sz val="8"/>
      <color indexed="81"/>
      <name val="Tahoma"/>
      <family val="2"/>
    </font>
    <font>
      <sz val="8"/>
      <color indexed="81"/>
      <name val="Tahoma"/>
      <family val="2"/>
    </font>
    <font>
      <sz val="16"/>
      <color rgb="FF000000"/>
      <name val="TH SarabunPSK"/>
      <family val="2"/>
    </font>
    <font>
      <sz val="14"/>
      <color rgb="FF000000"/>
      <name val="TH SarabunPSK"/>
      <family val="2"/>
    </font>
    <font>
      <sz val="14"/>
      <color theme="1"/>
      <name val="Tahoma"/>
      <family val="2"/>
    </font>
    <font>
      <sz val="11"/>
      <color theme="1"/>
      <name val="Tahoma"/>
      <family val="2"/>
      <scheme val="minor"/>
    </font>
    <font>
      <sz val="12"/>
      <name val="TH SarabunIT๙"/>
      <family val="2"/>
    </font>
    <font>
      <sz val="14"/>
      <name val="TH SarabunIT๙"/>
      <family val="2"/>
    </font>
    <font>
      <u/>
      <sz val="14"/>
      <color rgb="FF000000"/>
      <name val="TH SarabunPSK"/>
      <family val="2"/>
    </font>
    <font>
      <sz val="16"/>
      <color theme="1"/>
      <name val="TH SarabunPSK"/>
      <family val="2"/>
      <charset val="222"/>
    </font>
    <font>
      <b/>
      <sz val="12"/>
      <color theme="1"/>
      <name val="Tahoma"/>
      <family val="2"/>
      <charset val="222"/>
      <scheme val="minor"/>
    </font>
    <font>
      <b/>
      <sz val="16"/>
      <color theme="1"/>
      <name val="TH SarabunPSK"/>
      <family val="2"/>
      <charset val="222"/>
    </font>
    <font>
      <sz val="16"/>
      <name val="TH SarabunPSK"/>
      <family val="2"/>
      <charset val="222"/>
    </font>
    <font>
      <sz val="14"/>
      <color theme="1"/>
      <name val="TH SarabunPSK"/>
      <family val="2"/>
      <charset val="222"/>
    </font>
    <font>
      <b/>
      <sz val="16"/>
      <color rgb="FF000000"/>
      <name val="TH SarabunPSK"/>
      <family val="2"/>
    </font>
    <font>
      <sz val="14"/>
      <color rgb="FF000000"/>
      <name val="TH SarabunPSK"/>
      <family val="2"/>
    </font>
    <font>
      <b/>
      <sz val="14"/>
      <color rgb="FF000000"/>
      <name val="TH SarabunPSK"/>
      <family val="2"/>
    </font>
    <font>
      <sz val="12"/>
      <color rgb="FF000000"/>
      <name val="TH SarabunPSK"/>
      <family val="2"/>
    </font>
    <font>
      <b/>
      <u/>
      <sz val="14"/>
      <color rgb="FF000000"/>
      <name val="TH SarabunPSK"/>
      <family val="2"/>
    </font>
    <font>
      <u/>
      <sz val="14"/>
      <color theme="1"/>
      <name val="TH SarabunPSK"/>
      <family val="2"/>
    </font>
    <font>
      <b/>
      <sz val="14"/>
      <color rgb="FF0000FF"/>
      <name val="TH SarabunPSK"/>
      <family val="2"/>
    </font>
    <font>
      <sz val="14"/>
      <color rgb="FF0000FF"/>
      <name val="TH SarabunPSK"/>
      <family val="2"/>
    </font>
    <font>
      <sz val="16"/>
      <color rgb="FF0000FF"/>
      <name val="TH SarabunPSK"/>
      <family val="2"/>
    </font>
    <font>
      <sz val="12"/>
      <name val="Tahoma"/>
      <family val="2"/>
      <charset val="222"/>
      <scheme val="minor"/>
    </font>
    <font>
      <sz val="11"/>
      <name val="Tahoma"/>
      <family val="2"/>
      <scheme val="minor"/>
    </font>
    <font>
      <sz val="16.8"/>
      <color theme="1"/>
      <name val="TH SarabunPSK"/>
      <family val="2"/>
    </font>
    <font>
      <sz val="14"/>
      <color theme="1"/>
      <name val="Calibri"/>
      <family val="2"/>
    </font>
    <font>
      <sz val="16"/>
      <color rgb="FFFFFFFF"/>
      <name val="TH SarabunPSK"/>
      <family val="2"/>
    </font>
    <font>
      <b/>
      <sz val="16"/>
      <color rgb="FF3366FF"/>
      <name val="TH SarabunPSK"/>
      <family val="2"/>
    </font>
    <font>
      <b/>
      <u/>
      <sz val="16"/>
      <color theme="1"/>
      <name val="TH SarabunPSK"/>
      <family val="2"/>
    </font>
    <font>
      <b/>
      <sz val="16"/>
      <color indexed="8"/>
      <name val="TH SarabunPSK"/>
      <family val="2"/>
    </font>
    <font>
      <b/>
      <sz val="16"/>
      <color rgb="FF000000"/>
      <name val="TH SarabunPSK"/>
      <family val="2"/>
    </font>
    <font>
      <sz val="14"/>
      <color theme="1"/>
      <name val="TH SarabunIT๙"/>
      <family val="2"/>
    </font>
    <font>
      <b/>
      <i/>
      <sz val="16"/>
      <color theme="1"/>
      <name val="TH SarabunPSK"/>
      <family val="2"/>
    </font>
    <font>
      <b/>
      <u/>
      <sz val="20"/>
      <name val="AngsanaUPC"/>
      <family val="1"/>
    </font>
    <font>
      <b/>
      <sz val="13"/>
      <name val="TH SarabunPSK"/>
      <family val="2"/>
    </font>
    <font>
      <sz val="13"/>
      <color theme="1"/>
      <name val="TH SarabunPSK"/>
      <family val="2"/>
    </font>
    <font>
      <b/>
      <i/>
      <u/>
      <sz val="14"/>
      <color theme="1"/>
      <name val="TH SarabunPSK"/>
      <family val="2"/>
    </font>
    <font>
      <b/>
      <sz val="9"/>
      <color rgb="FF000000"/>
      <name val="Tahoma"/>
      <family val="2"/>
    </font>
    <font>
      <sz val="9"/>
      <color rgb="FF000000"/>
      <name val="Tahoma"/>
      <family val="2"/>
    </font>
    <font>
      <sz val="14"/>
      <name val="Tahoma"/>
      <family val="2"/>
      <charset val="222"/>
      <scheme val="minor"/>
    </font>
    <font>
      <sz val="14"/>
      <name val="Wingdings 2"/>
      <family val="1"/>
      <charset val="2"/>
    </font>
    <font>
      <sz val="14"/>
      <color rgb="FFFF0000"/>
      <name val="Wingdings 2"/>
      <family val="1"/>
      <charset val="2"/>
    </font>
    <font>
      <sz val="14"/>
      <color theme="1"/>
      <name val="Wingdings 2"/>
      <family val="1"/>
      <charset val="2"/>
    </font>
    <font>
      <sz val="14"/>
      <color rgb="FF00B050"/>
      <name val="TH SarabunPSK"/>
      <family val="2"/>
    </font>
    <font>
      <sz val="14"/>
      <color rgb="FF000000"/>
      <name val="Tahoma"/>
      <family val="2"/>
      <charset val="222"/>
    </font>
    <font>
      <sz val="12"/>
      <color rgb="FF000000"/>
      <name val="Tahoma"/>
      <family val="2"/>
      <charset val="222"/>
    </font>
    <font>
      <sz val="11"/>
      <color theme="1"/>
      <name val="Tahoma"/>
      <family val="2"/>
      <charset val="222"/>
    </font>
    <font>
      <sz val="14"/>
      <name val="TH SarabunPSK"/>
      <family val="2"/>
      <charset val="222"/>
    </font>
    <font>
      <sz val="14"/>
      <name val="Tahoma"/>
      <family val="2"/>
    </font>
    <font>
      <sz val="12"/>
      <color theme="1"/>
      <name val="Tahoma"/>
      <family val="2"/>
    </font>
    <font>
      <sz val="11"/>
      <color rgb="FFFF0000"/>
      <name val="Tahoma"/>
      <family val="2"/>
      <charset val="222"/>
      <scheme val="minor"/>
    </font>
    <font>
      <b/>
      <sz val="11"/>
      <color rgb="FFFF0000"/>
      <name val="Tahoma"/>
      <family val="2"/>
      <scheme val="minor"/>
    </font>
    <font>
      <sz val="13.5"/>
      <name val="TH SarabunPSK"/>
      <family val="2"/>
    </font>
    <font>
      <b/>
      <i/>
      <u/>
      <sz val="14"/>
      <name val="TH SarabunPSK"/>
      <family val="2"/>
    </font>
    <font>
      <i/>
      <sz val="14"/>
      <color theme="1"/>
      <name val="TH SarabunPSK"/>
      <family val="2"/>
    </font>
    <font>
      <i/>
      <sz val="14"/>
      <color indexed="8"/>
      <name val="TH SarabunPSK"/>
      <family val="2"/>
    </font>
    <font>
      <sz val="11"/>
      <color rgb="FF000000"/>
      <name val="Tahoma"/>
      <family val="2"/>
      <charset val="222"/>
    </font>
    <font>
      <sz val="10"/>
      <color indexed="81"/>
      <name val="Tahoma"/>
      <family val="2"/>
    </font>
    <font>
      <sz val="10"/>
      <color indexed="81"/>
      <name val="Calibri"/>
      <family val="2"/>
    </font>
    <font>
      <sz val="14"/>
      <color rgb="FFFF0000"/>
      <name val="TH Baijam"/>
    </font>
    <font>
      <sz val="14"/>
      <color theme="1"/>
      <name val="TH Baijam"/>
    </font>
    <font>
      <b/>
      <sz val="14"/>
      <color theme="1"/>
      <name val="Tahoma"/>
      <family val="2"/>
      <charset val="222"/>
      <scheme val="minor"/>
    </font>
    <font>
      <b/>
      <sz val="14"/>
      <name val="TH Sarabun New"/>
      <family val="2"/>
    </font>
    <font>
      <b/>
      <u/>
      <sz val="12"/>
      <name val="TH SarabunPSK"/>
      <family val="2"/>
    </font>
    <font>
      <sz val="12"/>
      <color rgb="FFFF0000"/>
      <name val="TH SarabunPSK"/>
      <family val="2"/>
    </font>
    <font>
      <b/>
      <sz val="12"/>
      <color indexed="8"/>
      <name val="TH SarabunPSK"/>
      <family val="2"/>
    </font>
    <font>
      <sz val="12"/>
      <color rgb="FFFF0000"/>
      <name val="Tahoma"/>
      <family val="2"/>
      <charset val="222"/>
      <scheme val="minor"/>
    </font>
    <font>
      <sz val="12"/>
      <color rgb="FF00B0F0"/>
      <name val="TH SarabunPSK"/>
      <family val="2"/>
    </font>
    <font>
      <sz val="12"/>
      <color theme="1"/>
      <name val="TH Sarabun New"/>
      <family val="2"/>
    </font>
    <font>
      <b/>
      <sz val="12"/>
      <color rgb="FFFF0000"/>
      <name val="TH SarabunPSK"/>
      <family val="2"/>
    </font>
    <font>
      <u/>
      <sz val="12"/>
      <name val="TH SarabunPSK"/>
      <family val="2"/>
    </font>
    <font>
      <sz val="10"/>
      <color theme="1"/>
      <name val="Tahoma"/>
      <family val="2"/>
      <charset val="222"/>
      <scheme val="minor"/>
    </font>
  </fonts>
  <fills count="2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FF"/>
        <bgColor rgb="FF000000"/>
      </patternFill>
    </fill>
    <fill>
      <patternFill patternType="solid">
        <fgColor theme="7"/>
        <bgColor indexed="64"/>
      </patternFill>
    </fill>
    <fill>
      <patternFill patternType="solid">
        <fgColor rgb="FFDAFFCD"/>
        <bgColor indexed="64"/>
      </patternFill>
    </fill>
    <fill>
      <patternFill patternType="solid">
        <fgColor rgb="FFFFFF00"/>
        <bgColor rgb="FF000000"/>
      </patternFill>
    </fill>
    <fill>
      <patternFill patternType="solid">
        <fgColor theme="5" tint="0.59999389629810485"/>
        <bgColor rgb="FF000000"/>
      </patternFill>
    </fill>
  </fills>
  <borders count="1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ashed">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hair">
        <color indexed="64"/>
      </bottom>
      <diagonal/>
    </border>
    <border>
      <left style="thin">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thin">
        <color theme="0" tint="-0.14999847407452621"/>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indexed="64"/>
      </left>
      <right style="dashed">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dashed">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dashed">
        <color indexed="64"/>
      </top>
      <bottom style="thin">
        <color auto="1"/>
      </bottom>
      <diagonal/>
    </border>
    <border>
      <left/>
      <right style="dashed">
        <color indexed="64"/>
      </right>
      <top style="dashed">
        <color indexed="64"/>
      </top>
      <bottom style="thin">
        <color auto="1"/>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24">
    <xf numFmtId="0" fontId="0" fillId="0" borderId="0"/>
    <xf numFmtId="43" fontId="1" fillId="0" borderId="0" applyFont="0" applyFill="0" applyBorder="0" applyAlignment="0" applyProtection="0"/>
    <xf numFmtId="0" fontId="32" fillId="0" borderId="0"/>
    <xf numFmtId="43" fontId="1" fillId="0" borderId="0" applyFont="0" applyFill="0" applyBorder="0" applyAlignment="0" applyProtection="0"/>
    <xf numFmtId="0" fontId="32" fillId="0" borderId="0"/>
    <xf numFmtId="0" fontId="47" fillId="0" borderId="0"/>
    <xf numFmtId="190" fontId="32" fillId="0" borderId="0"/>
    <xf numFmtId="0" fontId="46" fillId="0" borderId="0"/>
    <xf numFmtId="0" fontId="46" fillId="0" borderId="0"/>
    <xf numFmtId="0" fontId="32" fillId="0" borderId="0"/>
    <xf numFmtId="0" fontId="46" fillId="0" borderId="0"/>
    <xf numFmtId="0" fontId="76" fillId="0" borderId="0"/>
    <xf numFmtId="0" fontId="46" fillId="0" borderId="0"/>
    <xf numFmtId="0" fontId="1" fillId="0" borderId="0"/>
    <xf numFmtId="187" fontId="46" fillId="0" borderId="0" applyFont="0" applyFill="0" applyBorder="0" applyAlignment="0" applyProtection="0"/>
    <xf numFmtId="0" fontId="46" fillId="0" borderId="0"/>
    <xf numFmtId="0" fontId="46" fillId="0" borderId="0"/>
    <xf numFmtId="0" fontId="46" fillId="0" borderId="0"/>
    <xf numFmtId="0" fontId="46" fillId="0" borderId="0"/>
    <xf numFmtId="9" fontId="1" fillId="0" borderId="0" applyFont="0" applyFill="0" applyBorder="0" applyAlignment="0" applyProtection="0"/>
    <xf numFmtId="43" fontId="1" fillId="0" borderId="0" applyFont="0" applyFill="0" applyBorder="0" applyAlignment="0" applyProtection="0"/>
    <xf numFmtId="0" fontId="76" fillId="0" borderId="0"/>
    <xf numFmtId="43" fontId="76" fillId="0" borderId="0" applyFont="0" applyFill="0" applyBorder="0" applyAlignment="0" applyProtection="0"/>
    <xf numFmtId="0" fontId="128" fillId="0" borderId="0"/>
  </cellStyleXfs>
  <cellXfs count="3397">
    <xf numFmtId="0" fontId="0" fillId="0" borderId="0" xfId="0"/>
    <xf numFmtId="0" fontId="5" fillId="0" borderId="0" xfId="0" applyFont="1"/>
    <xf numFmtId="0" fontId="5" fillId="0" borderId="1" xfId="0" applyFont="1" applyBorder="1" applyAlignment="1">
      <alignment horizontal="center"/>
    </xf>
    <xf numFmtId="0" fontId="5" fillId="0" borderId="1" xfId="0" applyFont="1" applyBorder="1"/>
    <xf numFmtId="0" fontId="10" fillId="0" borderId="0" xfId="0" applyFont="1"/>
    <xf numFmtId="0" fontId="6" fillId="0" borderId="0" xfId="0" applyFont="1" applyAlignment="1"/>
    <xf numFmtId="0" fontId="3" fillId="0" borderId="13" xfId="0" applyFont="1" applyBorder="1" applyAlignment="1">
      <alignment horizontal="center"/>
    </xf>
    <xf numFmtId="0" fontId="4" fillId="0" borderId="14" xfId="0" applyFont="1" applyBorder="1" applyAlignment="1">
      <alignment horizontal="center"/>
    </xf>
    <xf numFmtId="0" fontId="11" fillId="0" borderId="14"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2" fillId="0" borderId="14" xfId="0" applyFont="1" applyBorder="1" applyAlignment="1">
      <alignment horizontal="center"/>
    </xf>
    <xf numFmtId="0" fontId="11" fillId="0" borderId="14" xfId="0" applyFont="1" applyBorder="1"/>
    <xf numFmtId="0" fontId="11" fillId="0" borderId="17" xfId="0" applyFont="1" applyBorder="1"/>
    <xf numFmtId="0" fontId="3" fillId="0" borderId="18" xfId="0" applyFont="1" applyBorder="1"/>
    <xf numFmtId="0" fontId="4" fillId="0" borderId="19" xfId="0" applyFont="1" applyBorder="1"/>
    <xf numFmtId="0" fontId="4" fillId="0" borderId="19"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xf>
    <xf numFmtId="0" fontId="4" fillId="0" borderId="21" xfId="0" applyFont="1" applyBorder="1" applyAlignment="1">
      <alignment horizontal="center"/>
    </xf>
    <xf numFmtId="0" fontId="4" fillId="0" borderId="22" xfId="0" applyFont="1" applyBorder="1"/>
    <xf numFmtId="0" fontId="3" fillId="2" borderId="13" xfId="0" applyFont="1" applyFill="1" applyBorder="1" applyAlignment="1">
      <alignment horizontal="center"/>
    </xf>
    <xf numFmtId="0" fontId="3" fillId="2" borderId="15" xfId="0" applyFont="1" applyFill="1" applyBorder="1" applyAlignment="1">
      <alignment horizontal="center"/>
    </xf>
    <xf numFmtId="0" fontId="4" fillId="2" borderId="15" xfId="0" applyFont="1" applyFill="1" applyBorder="1"/>
    <xf numFmtId="0" fontId="4" fillId="3" borderId="15" xfId="0" applyFont="1" applyFill="1" applyBorder="1" applyAlignment="1">
      <alignment horizontal="center"/>
    </xf>
    <xf numFmtId="49" fontId="3" fillId="2" borderId="15" xfId="0" applyNumberFormat="1" applyFont="1" applyFill="1" applyBorder="1"/>
    <xf numFmtId="0" fontId="3" fillId="2" borderId="15" xfId="0" applyFont="1" applyFill="1" applyBorder="1"/>
    <xf numFmtId="0" fontId="4" fillId="2" borderId="15" xfId="0" applyFont="1" applyFill="1" applyBorder="1" applyAlignment="1">
      <alignment horizontal="center"/>
    </xf>
    <xf numFmtId="0" fontId="4" fillId="0" borderId="15" xfId="0" applyFont="1" applyFill="1" applyBorder="1" applyAlignment="1">
      <alignment horizontal="center"/>
    </xf>
    <xf numFmtId="0" fontId="3" fillId="2" borderId="14" xfId="0" applyFont="1" applyFill="1" applyBorder="1"/>
    <xf numFmtId="0" fontId="4" fillId="0" borderId="16" xfId="0" applyFont="1" applyFill="1" applyBorder="1" applyAlignment="1">
      <alignment horizontal="center"/>
    </xf>
    <xf numFmtId="3" fontId="4" fillId="2" borderId="14" xfId="0" applyNumberFormat="1" applyFont="1" applyFill="1" applyBorder="1" applyAlignment="1">
      <alignment horizontal="center"/>
    </xf>
    <xf numFmtId="3" fontId="4" fillId="2" borderId="15" xfId="0" applyNumberFormat="1" applyFont="1" applyFill="1" applyBorder="1" applyAlignment="1">
      <alignment horizontal="center"/>
    </xf>
    <xf numFmtId="3" fontId="12" fillId="4" borderId="23" xfId="0" applyNumberFormat="1" applyFont="1" applyFill="1" applyBorder="1" applyAlignment="1">
      <alignment horizontal="center"/>
    </xf>
    <xf numFmtId="0" fontId="5" fillId="0" borderId="23" xfId="0" applyFont="1" applyBorder="1"/>
    <xf numFmtId="0" fontId="5" fillId="0" borderId="23" xfId="0" applyFont="1" applyBorder="1" applyAlignment="1">
      <alignment horizontal="center"/>
    </xf>
    <xf numFmtId="0" fontId="5" fillId="0" borderId="24" xfId="0" applyFont="1" applyBorder="1" applyAlignment="1">
      <alignment horizontal="center"/>
    </xf>
    <xf numFmtId="0" fontId="4" fillId="0" borderId="25" xfId="0" applyFont="1" applyBorder="1"/>
    <xf numFmtId="0" fontId="4" fillId="0" borderId="8" xfId="0" applyFont="1" applyBorder="1"/>
    <xf numFmtId="0" fontId="3" fillId="3" borderId="8" xfId="0" applyFont="1" applyFill="1" applyBorder="1"/>
    <xf numFmtId="0" fontId="4" fillId="0" borderId="8" xfId="0" applyFont="1" applyBorder="1" applyAlignment="1">
      <alignment horizontal="center"/>
    </xf>
    <xf numFmtId="0" fontId="4" fillId="2" borderId="6" xfId="0" applyFont="1" applyFill="1" applyBorder="1"/>
    <xf numFmtId="0" fontId="4" fillId="3" borderId="7" xfId="0" applyFont="1" applyFill="1" applyBorder="1" applyAlignment="1">
      <alignment horizontal="center"/>
    </xf>
    <xf numFmtId="3" fontId="4" fillId="2" borderId="6" xfId="0" applyNumberFormat="1" applyFont="1" applyFill="1" applyBorder="1" applyAlignment="1">
      <alignment horizontal="center"/>
    </xf>
    <xf numFmtId="3" fontId="4" fillId="2" borderId="26" xfId="0" applyNumberFormat="1" applyFont="1" applyFill="1" applyBorder="1" applyAlignment="1">
      <alignment horizontal="center"/>
    </xf>
    <xf numFmtId="3" fontId="12" fillId="4" borderId="6" xfId="0" applyNumberFormat="1" applyFont="1" applyFill="1" applyBorder="1" applyAlignment="1">
      <alignment horizontal="center"/>
    </xf>
    <xf numFmtId="0" fontId="5" fillId="0" borderId="27" xfId="0" applyFont="1" applyBorder="1" applyAlignment="1">
      <alignment horizontal="center"/>
    </xf>
    <xf numFmtId="0" fontId="2" fillId="3" borderId="8" xfId="0" applyFont="1" applyFill="1" applyBorder="1"/>
    <xf numFmtId="0" fontId="4" fillId="2" borderId="3" xfId="0" applyFont="1" applyFill="1" applyBorder="1"/>
    <xf numFmtId="0" fontId="4" fillId="0" borderId="11" xfId="0" applyFont="1" applyFill="1" applyBorder="1" applyAlignment="1">
      <alignment horizontal="center"/>
    </xf>
    <xf numFmtId="0" fontId="4" fillId="2" borderId="1" xfId="0" applyFont="1" applyFill="1" applyBorder="1"/>
    <xf numFmtId="3" fontId="4" fillId="2" borderId="9" xfId="0" applyNumberFormat="1" applyFont="1" applyFill="1" applyBorder="1" applyAlignment="1">
      <alignment horizontal="center"/>
    </xf>
    <xf numFmtId="3" fontId="4" fillId="2" borderId="1" xfId="0" applyNumberFormat="1" applyFont="1" applyFill="1" applyBorder="1" applyAlignment="1">
      <alignment horizontal="center"/>
    </xf>
    <xf numFmtId="0" fontId="5" fillId="0" borderId="3" xfId="0" applyFont="1" applyBorder="1"/>
    <xf numFmtId="0" fontId="5" fillId="0" borderId="3" xfId="0" applyFont="1" applyBorder="1" applyAlignment="1">
      <alignment horizontal="center"/>
    </xf>
    <xf numFmtId="0" fontId="5" fillId="0" borderId="28" xfId="0" applyFont="1" applyBorder="1" applyAlignment="1">
      <alignment horizontal="center"/>
    </xf>
    <xf numFmtId="0" fontId="4" fillId="0" borderId="18" xfId="0" applyFont="1" applyBorder="1"/>
    <xf numFmtId="0" fontId="4" fillId="0" borderId="20" xfId="0" applyFont="1" applyBorder="1"/>
    <xf numFmtId="0" fontId="3" fillId="3" borderId="20" xfId="0" applyFont="1" applyFill="1" applyBorder="1"/>
    <xf numFmtId="0" fontId="4" fillId="0" borderId="29" xfId="0" applyFont="1" applyBorder="1" applyAlignment="1">
      <alignment horizontal="center"/>
    </xf>
    <xf numFmtId="0" fontId="4" fillId="2" borderId="30" xfId="0" applyFont="1" applyFill="1" applyBorder="1"/>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0" fontId="5" fillId="0" borderId="19" xfId="0" applyFont="1" applyBorder="1"/>
    <xf numFmtId="0" fontId="5" fillId="0" borderId="19" xfId="0" applyFont="1" applyBorder="1" applyAlignment="1">
      <alignment horizontal="center"/>
    </xf>
    <xf numFmtId="0" fontId="5" fillId="0" borderId="22" xfId="0" applyFont="1" applyBorder="1" applyAlignment="1">
      <alignment horizontal="center"/>
    </xf>
    <xf numFmtId="0" fontId="4" fillId="2" borderId="14" xfId="0" applyFont="1" applyFill="1" applyBorder="1" applyAlignment="1">
      <alignment horizontal="center"/>
    </xf>
    <xf numFmtId="0" fontId="4" fillId="2" borderId="14" xfId="0" applyFont="1" applyFill="1" applyBorder="1"/>
    <xf numFmtId="0" fontId="4" fillId="3" borderId="14" xfId="0" applyFont="1" applyFill="1" applyBorder="1" applyAlignment="1">
      <alignment horizontal="center"/>
    </xf>
    <xf numFmtId="49" fontId="3" fillId="2" borderId="14" xfId="0" applyNumberFormat="1" applyFont="1" applyFill="1" applyBorder="1"/>
    <xf numFmtId="0" fontId="4" fillId="0" borderId="32" xfId="0" applyFont="1" applyBorder="1" applyAlignment="1">
      <alignment horizontal="center"/>
    </xf>
    <xf numFmtId="0" fontId="4" fillId="2" borderId="23" xfId="0" applyFont="1" applyFill="1" applyBorder="1"/>
    <xf numFmtId="3" fontId="4" fillId="2" borderId="23" xfId="0" applyNumberFormat="1" applyFont="1" applyFill="1" applyBorder="1" applyAlignment="1">
      <alignment horizontal="center"/>
    </xf>
    <xf numFmtId="0" fontId="5" fillId="0" borderId="14" xfId="0" applyFont="1" applyBorder="1"/>
    <xf numFmtId="0" fontId="5" fillId="0" borderId="14" xfId="0" applyFont="1" applyBorder="1" applyAlignment="1">
      <alignment horizontal="center"/>
    </xf>
    <xf numFmtId="0" fontId="5" fillId="0" borderId="17" xfId="0" applyFont="1" applyBorder="1" applyAlignment="1">
      <alignment horizontal="center"/>
    </xf>
    <xf numFmtId="0" fontId="4" fillId="0" borderId="6" xfId="0" applyFont="1" applyBorder="1"/>
    <xf numFmtId="0" fontId="3" fillId="0" borderId="6" xfId="0" applyFont="1" applyBorder="1"/>
    <xf numFmtId="0" fontId="4" fillId="0" borderId="6" xfId="0" applyFont="1" applyBorder="1" applyAlignment="1">
      <alignment horizontal="center"/>
    </xf>
    <xf numFmtId="0" fontId="4" fillId="0" borderId="11" xfId="0" applyFont="1" applyBorder="1" applyAlignment="1">
      <alignment horizontal="center"/>
    </xf>
    <xf numFmtId="0" fontId="4" fillId="2" borderId="1" xfId="0" applyFont="1" applyFill="1" applyBorder="1" applyAlignment="1">
      <alignment horizontal="left"/>
    </xf>
    <xf numFmtId="0" fontId="5" fillId="0" borderId="6" xfId="0" applyFont="1" applyBorder="1"/>
    <xf numFmtId="0" fontId="5" fillId="0" borderId="6" xfId="0" applyFont="1" applyBorder="1" applyAlignment="1">
      <alignment horizontal="center"/>
    </xf>
    <xf numFmtId="0" fontId="5" fillId="0" borderId="33"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34" xfId="0" applyFont="1" applyBorder="1" applyAlignment="1">
      <alignment horizontal="center"/>
    </xf>
    <xf numFmtId="0" fontId="13" fillId="3" borderId="6" xfId="0" applyFont="1" applyFill="1" applyBorder="1" applyAlignment="1">
      <alignment horizontal="center"/>
    </xf>
    <xf numFmtId="0" fontId="12" fillId="3" borderId="6" xfId="0" applyFont="1" applyFill="1" applyBorder="1" applyAlignment="1">
      <alignment horizontal="center"/>
    </xf>
    <xf numFmtId="0" fontId="4" fillId="0" borderId="6" xfId="0" applyFont="1" applyFill="1" applyBorder="1" applyAlignment="1">
      <alignment horizontal="left"/>
    </xf>
    <xf numFmtId="0" fontId="4" fillId="3" borderId="3" xfId="0" applyFont="1" applyFill="1" applyBorder="1" applyAlignment="1">
      <alignment horizontal="center"/>
    </xf>
    <xf numFmtId="0" fontId="4" fillId="2" borderId="4" xfId="0" applyFont="1" applyFill="1" applyBorder="1" applyAlignment="1">
      <alignment horizontal="left"/>
    </xf>
    <xf numFmtId="0" fontId="4" fillId="0" borderId="10" xfId="0" applyFont="1" applyBorder="1" applyAlignment="1">
      <alignment horizontal="center"/>
    </xf>
    <xf numFmtId="0" fontId="13" fillId="3" borderId="7" xfId="0" applyFont="1" applyFill="1" applyBorder="1" applyAlignment="1">
      <alignment horizontal="center"/>
    </xf>
    <xf numFmtId="0" fontId="13" fillId="3" borderId="19" xfId="0" applyFont="1" applyFill="1" applyBorder="1" applyAlignment="1">
      <alignment horizontal="center"/>
    </xf>
    <xf numFmtId="0" fontId="12" fillId="3" borderId="19" xfId="0" applyFont="1" applyFill="1" applyBorder="1" applyAlignment="1">
      <alignment horizontal="center"/>
    </xf>
    <xf numFmtId="0" fontId="4" fillId="0" borderId="35" xfId="0" applyFont="1" applyBorder="1" applyAlignment="1">
      <alignment horizontal="center"/>
    </xf>
    <xf numFmtId="3" fontId="13" fillId="2" borderId="30" xfId="0" applyNumberFormat="1" applyFont="1" applyFill="1" applyBorder="1" applyAlignment="1">
      <alignment horizontal="center"/>
    </xf>
    <xf numFmtId="0" fontId="3" fillId="2" borderId="36" xfId="0" applyFont="1" applyFill="1" applyBorder="1" applyAlignment="1">
      <alignment horizontal="center"/>
    </xf>
    <xf numFmtId="0" fontId="4" fillId="0" borderId="37" xfId="0" applyFont="1" applyBorder="1" applyAlignment="1">
      <alignment horizontal="center"/>
    </xf>
    <xf numFmtId="0" fontId="4" fillId="0" borderId="38" xfId="0" applyFont="1" applyBorder="1"/>
    <xf numFmtId="0" fontId="4" fillId="3" borderId="8" xfId="0" applyFont="1" applyFill="1" applyBorder="1" applyAlignment="1">
      <alignment horizontal="center"/>
    </xf>
    <xf numFmtId="49" fontId="3" fillId="2" borderId="8" xfId="0" applyNumberFormat="1" applyFont="1" applyFill="1" applyBorder="1"/>
    <xf numFmtId="0" fontId="4" fillId="2" borderId="7" xfId="0" applyFont="1" applyFill="1" applyBorder="1"/>
    <xf numFmtId="0" fontId="4" fillId="0" borderId="0" xfId="0" applyFont="1" applyBorder="1" applyAlignment="1">
      <alignment horizontal="center"/>
    </xf>
    <xf numFmtId="0" fontId="3" fillId="0" borderId="8" xfId="0" applyFont="1" applyBorder="1"/>
    <xf numFmtId="0" fontId="4" fillId="0" borderId="12" xfId="0" applyFont="1" applyBorder="1"/>
    <xf numFmtId="0" fontId="4" fillId="0" borderId="1" xfId="0" applyFont="1" applyBorder="1" applyAlignment="1">
      <alignment horizontal="center"/>
    </xf>
    <xf numFmtId="0" fontId="4" fillId="0" borderId="5" xfId="0" applyFont="1" applyBorder="1" applyAlignment="1">
      <alignment horizontal="center"/>
    </xf>
    <xf numFmtId="0" fontId="4" fillId="0" borderId="39" xfId="0" applyFont="1" applyBorder="1" applyAlignment="1">
      <alignment horizontal="center"/>
    </xf>
    <xf numFmtId="0" fontId="4" fillId="2" borderId="12" xfId="0" applyFont="1" applyFill="1" applyBorder="1"/>
    <xf numFmtId="3" fontId="3" fillId="2" borderId="1" xfId="0" applyNumberFormat="1" applyFont="1" applyFill="1" applyBorder="1" applyAlignment="1">
      <alignment horizontal="center"/>
    </xf>
    <xf numFmtId="0" fontId="4" fillId="0" borderId="40" xfId="0" applyFont="1" applyBorder="1" applyAlignment="1">
      <alignment horizontal="center"/>
    </xf>
    <xf numFmtId="0" fontId="4" fillId="3" borderId="12" xfId="0" applyFont="1" applyFill="1" applyBorder="1"/>
    <xf numFmtId="0" fontId="4" fillId="0" borderId="7" xfId="0" applyFont="1" applyBorder="1" applyAlignment="1">
      <alignment horizontal="center"/>
    </xf>
    <xf numFmtId="3" fontId="4" fillId="2" borderId="3" xfId="0" applyNumberFormat="1" applyFont="1" applyFill="1" applyBorder="1" applyAlignment="1">
      <alignment horizontal="center"/>
    </xf>
    <xf numFmtId="0" fontId="4" fillId="0" borderId="41" xfId="0" applyFont="1" applyBorder="1"/>
    <xf numFmtId="0" fontId="3" fillId="0" borderId="20" xfId="0" applyFont="1" applyBorder="1"/>
    <xf numFmtId="0" fontId="4" fillId="0" borderId="42" xfId="0" applyFont="1" applyBorder="1"/>
    <xf numFmtId="0" fontId="4" fillId="2" borderId="19" xfId="0" applyFont="1" applyFill="1" applyBorder="1"/>
    <xf numFmtId="3" fontId="4" fillId="2" borderId="43" xfId="0" applyNumberFormat="1" applyFont="1" applyFill="1" applyBorder="1" applyAlignment="1">
      <alignment horizontal="center"/>
    </xf>
    <xf numFmtId="0" fontId="4" fillId="3" borderId="8" xfId="0" applyFont="1" applyFill="1" applyBorder="1"/>
    <xf numFmtId="0" fontId="4" fillId="2" borderId="26" xfId="0" applyFont="1" applyFill="1" applyBorder="1" applyAlignment="1">
      <alignment horizontal="left"/>
    </xf>
    <xf numFmtId="0" fontId="4" fillId="2" borderId="3" xfId="0" applyFont="1" applyFill="1" applyBorder="1" applyAlignment="1">
      <alignment horizontal="left"/>
    </xf>
    <xf numFmtId="3" fontId="4" fillId="2" borderId="40" xfId="0" applyNumberFormat="1" applyFont="1" applyFill="1" applyBorder="1" applyAlignment="1">
      <alignment horizontal="center"/>
    </xf>
    <xf numFmtId="0" fontId="4" fillId="0" borderId="26" xfId="0" applyFont="1" applyBorder="1" applyAlignment="1">
      <alignment horizontal="center"/>
    </xf>
    <xf numFmtId="0" fontId="4" fillId="2" borderId="30" xfId="0" applyFont="1" applyFill="1" applyBorder="1" applyAlignment="1">
      <alignment horizontal="left"/>
    </xf>
    <xf numFmtId="0" fontId="5" fillId="0" borderId="15" xfId="0" applyFont="1" applyBorder="1" applyAlignment="1">
      <alignment horizontal="center"/>
    </xf>
    <xf numFmtId="0" fontId="4" fillId="0" borderId="4" xfId="0" applyFont="1" applyBorder="1" applyAlignment="1">
      <alignment horizontal="center"/>
    </xf>
    <xf numFmtId="0" fontId="4" fillId="2" borderId="1" xfId="0" applyFont="1" applyFill="1" applyBorder="1" applyAlignment="1">
      <alignment horizontal="center"/>
    </xf>
    <xf numFmtId="3" fontId="4" fillId="2" borderId="12" xfId="0" applyNumberFormat="1" applyFont="1" applyFill="1" applyBorder="1" applyAlignment="1">
      <alignment horizontal="center"/>
    </xf>
    <xf numFmtId="0" fontId="4" fillId="2" borderId="16" xfId="0" applyFont="1" applyFill="1" applyBorder="1" applyAlignment="1">
      <alignment horizontal="center"/>
    </xf>
    <xf numFmtId="0" fontId="4" fillId="2" borderId="16" xfId="0" applyFont="1" applyFill="1" applyBorder="1"/>
    <xf numFmtId="0" fontId="3" fillId="0" borderId="8" xfId="0" applyFont="1" applyBorder="1" applyAlignment="1">
      <alignment horizontal="center"/>
    </xf>
    <xf numFmtId="0" fontId="4" fillId="0" borderId="7" xfId="0" applyFont="1" applyBorder="1"/>
    <xf numFmtId="0" fontId="4" fillId="3" borderId="6" xfId="0" applyFont="1" applyFill="1" applyBorder="1"/>
    <xf numFmtId="0" fontId="4" fillId="3" borderId="7" xfId="0" applyFont="1" applyFill="1" applyBorder="1"/>
    <xf numFmtId="0" fontId="4" fillId="2" borderId="4" xfId="0" applyFont="1" applyFill="1" applyBorder="1"/>
    <xf numFmtId="0" fontId="4" fillId="0" borderId="0" xfId="0" applyFont="1" applyBorder="1"/>
    <xf numFmtId="0" fontId="4" fillId="0" borderId="3" xfId="0" applyFont="1" applyBorder="1" applyAlignment="1">
      <alignment horizontal="center"/>
    </xf>
    <xf numFmtId="0" fontId="3" fillId="2" borderId="3" xfId="0" applyFont="1" applyFill="1" applyBorder="1"/>
    <xf numFmtId="0" fontId="3" fillId="0" borderId="15" xfId="0" applyFont="1" applyBorder="1"/>
    <xf numFmtId="0" fontId="4" fillId="0" borderId="15" xfId="0" applyFont="1" applyBorder="1"/>
    <xf numFmtId="0" fontId="4" fillId="3" borderId="16" xfId="0" applyFont="1" applyFill="1" applyBorder="1" applyAlignment="1">
      <alignment horizontal="center"/>
    </xf>
    <xf numFmtId="0" fontId="4" fillId="0" borderId="44" xfId="0" applyFont="1" applyBorder="1"/>
    <xf numFmtId="0" fontId="4" fillId="0" borderId="26" xfId="0" applyFont="1" applyBorder="1"/>
    <xf numFmtId="0" fontId="3" fillId="0" borderId="26" xfId="0" applyFont="1" applyBorder="1"/>
    <xf numFmtId="0" fontId="4" fillId="0" borderId="3" xfId="0" applyFont="1" applyBorder="1"/>
    <xf numFmtId="3" fontId="4" fillId="2" borderId="8" xfId="0" applyNumberFormat="1" applyFont="1" applyFill="1" applyBorder="1" applyAlignment="1">
      <alignment horizontal="center"/>
    </xf>
    <xf numFmtId="3" fontId="12" fillId="4" borderId="9" xfId="0" applyNumberFormat="1" applyFont="1" applyFill="1" applyBorder="1" applyAlignment="1">
      <alignment horizontal="center"/>
    </xf>
    <xf numFmtId="0" fontId="4" fillId="3" borderId="19" xfId="0" applyFont="1" applyFill="1" applyBorder="1"/>
    <xf numFmtId="0" fontId="4" fillId="2" borderId="37" xfId="0" applyFont="1" applyFill="1" applyBorder="1" applyAlignment="1">
      <alignment horizontal="center"/>
    </xf>
    <xf numFmtId="0" fontId="4" fillId="3" borderId="0" xfId="0" applyFont="1" applyFill="1" applyBorder="1"/>
    <xf numFmtId="0" fontId="4" fillId="2" borderId="0" xfId="0" applyFont="1" applyFill="1" applyBorder="1"/>
    <xf numFmtId="0" fontId="4" fillId="3" borderId="6" xfId="0" applyFont="1" applyFill="1" applyBorder="1" applyAlignment="1">
      <alignment horizontal="center"/>
    </xf>
    <xf numFmtId="0" fontId="4" fillId="2" borderId="6" xfId="0" applyFont="1" applyFill="1" applyBorder="1" applyAlignment="1">
      <alignment horizontal="center"/>
    </xf>
    <xf numFmtId="3" fontId="12" fillId="4" borderId="1" xfId="0" applyNumberFormat="1" applyFont="1" applyFill="1" applyBorder="1" applyAlignment="1">
      <alignment horizontal="center"/>
    </xf>
    <xf numFmtId="0" fontId="4" fillId="2" borderId="39" xfId="0" applyFont="1" applyFill="1" applyBorder="1"/>
    <xf numFmtId="0" fontId="4" fillId="3" borderId="1" xfId="0" applyFont="1" applyFill="1" applyBorder="1" applyAlignment="1">
      <alignment horizontal="center"/>
    </xf>
    <xf numFmtId="0" fontId="4" fillId="3" borderId="30" xfId="0" applyFont="1" applyFill="1" applyBorder="1" applyAlignment="1">
      <alignment horizontal="center"/>
    </xf>
    <xf numFmtId="0" fontId="3" fillId="3" borderId="38" xfId="0" applyFont="1" applyFill="1" applyBorder="1" applyAlignment="1">
      <alignment horizontal="center"/>
    </xf>
    <xf numFmtId="0" fontId="4" fillId="3" borderId="37" xfId="0" applyFont="1" applyFill="1" applyBorder="1" applyAlignment="1">
      <alignment horizontal="center"/>
    </xf>
    <xf numFmtId="0" fontId="4" fillId="3" borderId="6" xfId="0" applyFont="1" applyFill="1" applyBorder="1" applyAlignment="1">
      <alignment horizontal="left"/>
    </xf>
    <xf numFmtId="0" fontId="4" fillId="3" borderId="20" xfId="0" applyFont="1" applyFill="1" applyBorder="1"/>
    <xf numFmtId="0" fontId="4" fillId="3" borderId="42" xfId="0" applyFont="1" applyFill="1" applyBorder="1"/>
    <xf numFmtId="0" fontId="4" fillId="3" borderId="19" xfId="0" applyFont="1" applyFill="1" applyBorder="1" applyAlignment="1">
      <alignment horizontal="center"/>
    </xf>
    <xf numFmtId="0" fontId="4" fillId="2" borderId="14" xfId="0" applyFont="1" applyFill="1" applyBorder="1" applyAlignment="1">
      <alignment horizontal="left"/>
    </xf>
    <xf numFmtId="3" fontId="3" fillId="4" borderId="43" xfId="0" applyNumberFormat="1" applyFont="1" applyFill="1" applyBorder="1" applyAlignment="1">
      <alignment horizontal="center"/>
    </xf>
    <xf numFmtId="3" fontId="3" fillId="4" borderId="9" xfId="0" applyNumberFormat="1" applyFont="1" applyFill="1" applyBorder="1" applyAlignment="1">
      <alignment horizontal="center"/>
    </xf>
    <xf numFmtId="0" fontId="13" fillId="3" borderId="8" xfId="0" applyFont="1" applyFill="1" applyBorder="1" applyAlignment="1">
      <alignment horizontal="center"/>
    </xf>
    <xf numFmtId="0" fontId="12" fillId="3" borderId="8" xfId="0" applyFont="1" applyFill="1" applyBorder="1" applyAlignment="1">
      <alignment horizontal="center"/>
    </xf>
    <xf numFmtId="0" fontId="4" fillId="3" borderId="11" xfId="0" applyFont="1" applyFill="1" applyBorder="1" applyAlignment="1">
      <alignment horizontal="center"/>
    </xf>
    <xf numFmtId="0" fontId="4" fillId="3" borderId="26" xfId="0" applyFont="1" applyFill="1" applyBorder="1" applyAlignment="1">
      <alignment horizontal="center"/>
    </xf>
    <xf numFmtId="0" fontId="4" fillId="3" borderId="39" xfId="0" applyFont="1" applyFill="1" applyBorder="1" applyAlignment="1">
      <alignment horizontal="center"/>
    </xf>
    <xf numFmtId="0" fontId="4" fillId="0" borderId="19" xfId="0" applyFont="1" applyBorder="1" applyAlignment="1">
      <alignment horizontal="left"/>
    </xf>
    <xf numFmtId="0" fontId="3" fillId="2" borderId="14" xfId="0" applyFont="1" applyFill="1" applyBorder="1" applyAlignment="1">
      <alignment horizontal="center"/>
    </xf>
    <xf numFmtId="3" fontId="12" fillId="4" borderId="43" xfId="0" applyNumberFormat="1" applyFont="1" applyFill="1" applyBorder="1" applyAlignment="1">
      <alignment horizontal="center"/>
    </xf>
    <xf numFmtId="0" fontId="3" fillId="0" borderId="19" xfId="0" applyFont="1" applyBorder="1"/>
    <xf numFmtId="0" fontId="4" fillId="0" borderId="30" xfId="0" applyFont="1" applyBorder="1" applyAlignment="1">
      <alignment horizontal="center"/>
    </xf>
    <xf numFmtId="0" fontId="4" fillId="2" borderId="29" xfId="0" applyFont="1" applyFill="1" applyBorder="1"/>
    <xf numFmtId="3" fontId="4" fillId="2" borderId="19" xfId="0" applyNumberFormat="1" applyFont="1" applyFill="1" applyBorder="1" applyAlignment="1">
      <alignment horizontal="center"/>
    </xf>
    <xf numFmtId="3" fontId="4" fillId="2" borderId="20" xfId="0" applyNumberFormat="1" applyFont="1" applyFill="1" applyBorder="1" applyAlignment="1">
      <alignment horizontal="center"/>
    </xf>
    <xf numFmtId="3" fontId="12" fillId="4" borderId="19" xfId="0" applyNumberFormat="1" applyFont="1" applyFill="1" applyBorder="1" applyAlignment="1">
      <alignment horizontal="center"/>
    </xf>
    <xf numFmtId="0" fontId="5" fillId="0" borderId="30" xfId="0" applyFont="1" applyBorder="1"/>
    <xf numFmtId="0" fontId="5" fillId="0" borderId="30" xfId="0" applyFont="1" applyBorder="1" applyAlignment="1">
      <alignment horizontal="center"/>
    </xf>
    <xf numFmtId="0" fontId="5" fillId="0" borderId="45" xfId="0" applyFont="1" applyBorder="1" applyAlignment="1">
      <alignment horizontal="center"/>
    </xf>
    <xf numFmtId="0" fontId="4" fillId="3" borderId="32" xfId="0" applyFont="1" applyFill="1" applyBorder="1" applyAlignment="1">
      <alignment horizontal="center"/>
    </xf>
    <xf numFmtId="0" fontId="4" fillId="2" borderId="23" xfId="0" applyFont="1" applyFill="1" applyBorder="1" applyAlignment="1">
      <alignment horizontal="left"/>
    </xf>
    <xf numFmtId="0" fontId="13" fillId="0" borderId="6" xfId="0" applyFont="1" applyBorder="1" applyAlignment="1">
      <alignment horizontal="center"/>
    </xf>
    <xf numFmtId="0" fontId="13" fillId="0" borderId="8" xfId="0" applyFont="1" applyBorder="1" applyAlignment="1">
      <alignment horizontal="center"/>
    </xf>
    <xf numFmtId="0" fontId="12" fillId="0" borderId="8" xfId="0" applyFont="1" applyBorder="1" applyAlignment="1">
      <alignment horizontal="center"/>
    </xf>
    <xf numFmtId="0" fontId="13" fillId="0" borderId="8" xfId="0" applyFont="1" applyBorder="1"/>
    <xf numFmtId="0" fontId="13" fillId="3" borderId="6" xfId="0" applyFont="1" applyFill="1" applyBorder="1"/>
    <xf numFmtId="0" fontId="13" fillId="3" borderId="8" xfId="0" applyFont="1" applyFill="1" applyBorder="1"/>
    <xf numFmtId="0" fontId="12" fillId="3" borderId="8" xfId="0" applyFont="1" applyFill="1" applyBorder="1"/>
    <xf numFmtId="0" fontId="4" fillId="3" borderId="4" xfId="0" applyFont="1" applyFill="1" applyBorder="1" applyAlignment="1">
      <alignment horizontal="center"/>
    </xf>
    <xf numFmtId="0" fontId="4" fillId="3" borderId="20" xfId="0" applyFont="1" applyFill="1" applyBorder="1" applyAlignment="1">
      <alignment horizontal="center"/>
    </xf>
    <xf numFmtId="0" fontId="4" fillId="2" borderId="19" xfId="0" applyFont="1" applyFill="1" applyBorder="1" applyAlignment="1">
      <alignment horizontal="left"/>
    </xf>
    <xf numFmtId="0" fontId="3" fillId="2" borderId="37" xfId="0" applyFont="1" applyFill="1" applyBorder="1" applyAlignment="1">
      <alignment horizontal="center"/>
    </xf>
    <xf numFmtId="3" fontId="12" fillId="4" borderId="46" xfId="0" applyNumberFormat="1" applyFont="1" applyFill="1" applyBorder="1" applyAlignment="1">
      <alignment horizontal="center"/>
    </xf>
    <xf numFmtId="0" fontId="4" fillId="0" borderId="42" xfId="0" applyFont="1" applyBorder="1" applyAlignment="1">
      <alignment horizontal="center"/>
    </xf>
    <xf numFmtId="3" fontId="12" fillId="4" borderId="20" xfId="0" applyNumberFormat="1" applyFont="1" applyFill="1" applyBorder="1" applyAlignment="1">
      <alignment horizontal="center"/>
    </xf>
    <xf numFmtId="0" fontId="4" fillId="0" borderId="31" xfId="0" applyFont="1" applyBorder="1" applyAlignment="1">
      <alignment horizontal="center"/>
    </xf>
    <xf numFmtId="0" fontId="3" fillId="2" borderId="30" xfId="0" applyFont="1" applyFill="1" applyBorder="1"/>
    <xf numFmtId="3" fontId="12" fillId="4" borderId="31" xfId="0" applyNumberFormat="1" applyFont="1" applyFill="1" applyBorder="1" applyAlignment="1">
      <alignment horizontal="center"/>
    </xf>
    <xf numFmtId="0" fontId="4" fillId="2" borderId="15" xfId="0" applyFont="1" applyFill="1" applyBorder="1" applyAlignment="1">
      <alignment horizontal="left"/>
    </xf>
    <xf numFmtId="0" fontId="4" fillId="2" borderId="16" xfId="0" applyFont="1" applyFill="1" applyBorder="1" applyAlignment="1">
      <alignment horizontal="left"/>
    </xf>
    <xf numFmtId="0" fontId="3" fillId="2" borderId="4" xfId="0" applyFont="1" applyFill="1" applyBorder="1" applyAlignment="1">
      <alignment horizontal="left"/>
    </xf>
    <xf numFmtId="0" fontId="3" fillId="2" borderId="1" xfId="0" applyFont="1" applyFill="1" applyBorder="1" applyAlignment="1">
      <alignment horizontal="left"/>
    </xf>
    <xf numFmtId="3" fontId="2" fillId="2" borderId="1" xfId="0" applyNumberFormat="1" applyFont="1" applyFill="1" applyBorder="1" applyAlignment="1">
      <alignment horizontal="center"/>
    </xf>
    <xf numFmtId="0" fontId="4" fillId="0" borderId="39" xfId="0" applyFont="1" applyBorder="1"/>
    <xf numFmtId="0" fontId="4" fillId="0" borderId="2" xfId="0" applyFont="1" applyBorder="1" applyAlignment="1">
      <alignment horizontal="center"/>
    </xf>
    <xf numFmtId="0" fontId="4" fillId="0" borderId="12" xfId="0" applyFont="1" applyBorder="1" applyAlignment="1">
      <alignment horizontal="center"/>
    </xf>
    <xf numFmtId="0" fontId="4" fillId="3" borderId="15" xfId="0" applyFont="1" applyFill="1" applyBorder="1"/>
    <xf numFmtId="0" fontId="3" fillId="3" borderId="14" xfId="0" applyFont="1" applyFill="1" applyBorder="1"/>
    <xf numFmtId="0" fontId="3" fillId="2" borderId="3" xfId="0" applyFont="1" applyFill="1" applyBorder="1" applyAlignment="1">
      <alignment horizontal="left"/>
    </xf>
    <xf numFmtId="188" fontId="4" fillId="2" borderId="1" xfId="1" applyNumberFormat="1" applyFont="1" applyFill="1" applyBorder="1" applyAlignment="1">
      <alignment horizontal="center"/>
    </xf>
    <xf numFmtId="0" fontId="4" fillId="3" borderId="14" xfId="0" applyFont="1" applyFill="1" applyBorder="1"/>
    <xf numFmtId="0" fontId="3" fillId="3" borderId="15" xfId="0" applyFont="1" applyFill="1" applyBorder="1"/>
    <xf numFmtId="0" fontId="3" fillId="3" borderId="6" xfId="0" applyFont="1" applyFill="1" applyBorder="1"/>
    <xf numFmtId="0" fontId="3" fillId="3" borderId="19" xfId="0" applyFont="1" applyFill="1" applyBorder="1"/>
    <xf numFmtId="0" fontId="4" fillId="2" borderId="21" xfId="0" applyFont="1" applyFill="1" applyBorder="1"/>
    <xf numFmtId="0" fontId="4" fillId="0" borderId="46" xfId="0" applyFont="1" applyBorder="1" applyAlignment="1">
      <alignment horizontal="center"/>
    </xf>
    <xf numFmtId="0" fontId="5" fillId="0" borderId="12" xfId="0" applyFont="1" applyFill="1" applyBorder="1" applyAlignment="1">
      <alignment horizontal="center"/>
    </xf>
    <xf numFmtId="0" fontId="5" fillId="0" borderId="0" xfId="0" applyFont="1" applyFill="1"/>
    <xf numFmtId="0" fontId="5" fillId="0" borderId="6" xfId="0" applyFont="1" applyFill="1" applyBorder="1" applyAlignment="1">
      <alignment horizontal="left"/>
    </xf>
    <xf numFmtId="0" fontId="5" fillId="0" borderId="0" xfId="0" applyFont="1" applyAlignment="1">
      <alignment horizontal="center"/>
    </xf>
    <xf numFmtId="0" fontId="4" fillId="0" borderId="0" xfId="0" applyFont="1"/>
    <xf numFmtId="0" fontId="13" fillId="0" borderId="0" xfId="0" applyFont="1"/>
    <xf numFmtId="0" fontId="4" fillId="0" borderId="47" xfId="0" applyFont="1" applyBorder="1" applyAlignment="1">
      <alignment horizontal="center"/>
    </xf>
    <xf numFmtId="0" fontId="4" fillId="0" borderId="47" xfId="0" applyFont="1" applyBorder="1"/>
    <xf numFmtId="0" fontId="4" fillId="0" borderId="48" xfId="0" applyFont="1" applyBorder="1"/>
    <xf numFmtId="0" fontId="4" fillId="0" borderId="49" xfId="0" applyFont="1" applyBorder="1"/>
    <xf numFmtId="0" fontId="4" fillId="0" borderId="1" xfId="0" applyFont="1" applyBorder="1"/>
    <xf numFmtId="0" fontId="19" fillId="0" borderId="0" xfId="0" applyFont="1"/>
    <xf numFmtId="0" fontId="14" fillId="0" borderId="0" xfId="0" applyFont="1" applyAlignment="1">
      <alignment horizontal="center"/>
    </xf>
    <xf numFmtId="0" fontId="19" fillId="0" borderId="0" xfId="0" applyFont="1" applyFill="1"/>
    <xf numFmtId="0" fontId="4" fillId="0" borderId="0" xfId="0" applyFont="1" applyAlignment="1">
      <alignment horizontal="left" vertical="top" wrapText="1"/>
    </xf>
    <xf numFmtId="0" fontId="18"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Alignment="1">
      <alignment horizontal="left" vertical="center"/>
    </xf>
    <xf numFmtId="0" fontId="4" fillId="0" borderId="1" xfId="0" applyFont="1" applyBorder="1" applyAlignment="1">
      <alignment horizontal="left" vertical="top" wrapText="1"/>
    </xf>
    <xf numFmtId="0" fontId="14" fillId="0" borderId="1" xfId="0" applyFont="1" applyBorder="1" applyAlignment="1">
      <alignment horizontal="left"/>
    </xf>
    <xf numFmtId="0" fontId="4" fillId="0" borderId="1"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left"/>
    </xf>
    <xf numFmtId="0" fontId="14" fillId="0" borderId="0" xfId="0" applyFont="1"/>
    <xf numFmtId="0" fontId="18" fillId="0" borderId="51" xfId="0" applyFont="1" applyBorder="1" applyAlignment="1">
      <alignment horizontal="left" vertical="top" wrapText="1"/>
    </xf>
    <xf numFmtId="0" fontId="14" fillId="0" borderId="0" xfId="0" applyFont="1" applyBorder="1"/>
    <xf numFmtId="0" fontId="14" fillId="0" borderId="6" xfId="0" applyFont="1" applyBorder="1" applyAlignment="1">
      <alignment horizontal="center" vertical="center" wrapText="1"/>
    </xf>
    <xf numFmtId="0" fontId="19" fillId="0" borderId="2" xfId="0" applyFont="1" applyBorder="1"/>
    <xf numFmtId="0" fontId="19"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9" fillId="0" borderId="0" xfId="0" applyFont="1" applyBorder="1"/>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21" fillId="0" borderId="6" xfId="0" applyFont="1" applyBorder="1" applyAlignment="1">
      <alignment horizontal="center" vertical="center" wrapText="1"/>
    </xf>
    <xf numFmtId="188" fontId="19" fillId="0" borderId="12" xfId="1" applyNumberFormat="1" applyFont="1" applyBorder="1" applyAlignment="1">
      <alignment horizontal="center" vertical="center" wrapText="1"/>
    </xf>
    <xf numFmtId="0" fontId="19" fillId="0" borderId="6" xfId="0" applyFont="1" applyBorder="1"/>
    <xf numFmtId="0" fontId="19" fillId="0" borderId="3" xfId="0" applyFont="1" applyFill="1" applyBorder="1"/>
    <xf numFmtId="0" fontId="19" fillId="0" borderId="6" xfId="0" applyFont="1" applyFill="1" applyBorder="1"/>
    <xf numFmtId="0" fontId="19" fillId="0" borderId="12" xfId="0" applyFont="1" applyBorder="1"/>
    <xf numFmtId="0" fontId="19" fillId="0" borderId="3" xfId="0" applyFont="1" applyBorder="1"/>
    <xf numFmtId="0" fontId="19" fillId="0" borderId="6" xfId="0" applyFont="1" applyBorder="1" applyAlignment="1">
      <alignment horizontal="center"/>
    </xf>
    <xf numFmtId="0" fontId="19" fillId="0" borderId="12" xfId="0" applyFont="1" applyBorder="1" applyAlignment="1">
      <alignment horizontal="center"/>
    </xf>
    <xf numFmtId="0" fontId="19" fillId="0" borderId="3" xfId="0" applyFont="1" applyBorder="1" applyAlignment="1">
      <alignment horizontal="center"/>
    </xf>
    <xf numFmtId="0" fontId="19" fillId="0" borderId="1" xfId="0" applyFont="1" applyBorder="1"/>
    <xf numFmtId="0" fontId="19" fillId="0" borderId="39" xfId="0" applyFont="1" applyBorder="1"/>
    <xf numFmtId="0" fontId="14" fillId="0" borderId="12" xfId="0" applyFont="1" applyBorder="1" applyAlignment="1">
      <alignment horizontal="center"/>
    </xf>
    <xf numFmtId="188" fontId="14" fillId="0" borderId="12" xfId="1" applyNumberFormat="1" applyFont="1" applyBorder="1" applyAlignment="1">
      <alignment horizontal="center"/>
    </xf>
    <xf numFmtId="0" fontId="26" fillId="0" borderId="0" xfId="0" applyFont="1"/>
    <xf numFmtId="0" fontId="18" fillId="0" borderId="4" xfId="0" applyFont="1" applyBorder="1" applyAlignment="1">
      <alignment horizontal="left" vertical="top" wrapText="1"/>
    </xf>
    <xf numFmtId="0" fontId="4" fillId="0" borderId="51" xfId="0" applyFont="1" applyBorder="1"/>
    <xf numFmtId="0" fontId="14" fillId="0" borderId="6" xfId="0" applyFont="1" applyBorder="1"/>
    <xf numFmtId="0" fontId="14"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4" fillId="0" borderId="0" xfId="0" applyFont="1" applyFill="1" applyBorder="1" applyAlignment="1"/>
    <xf numFmtId="0" fontId="4" fillId="0" borderId="47" xfId="0" applyFont="1" applyBorder="1" applyAlignment="1">
      <alignment horizontal="center" vertical="center"/>
    </xf>
    <xf numFmtId="0" fontId="18" fillId="0" borderId="52" xfId="0" applyFont="1" applyBorder="1" applyAlignment="1">
      <alignment horizontal="left" vertical="top" wrapText="1"/>
    </xf>
    <xf numFmtId="0" fontId="4" fillId="7" borderId="47" xfId="0" applyFont="1" applyFill="1" applyBorder="1" applyAlignment="1">
      <alignment horizontal="center" vertical="center"/>
    </xf>
    <xf numFmtId="0" fontId="4" fillId="7" borderId="47" xfId="0" applyFont="1" applyFill="1" applyBorder="1" applyAlignment="1">
      <alignment vertical="center"/>
    </xf>
    <xf numFmtId="0" fontId="4" fillId="0" borderId="53" xfId="0" applyFont="1" applyBorder="1" applyAlignment="1">
      <alignment horizontal="center" vertical="center"/>
    </xf>
    <xf numFmtId="0" fontId="4" fillId="4" borderId="53" xfId="0" applyFont="1" applyFill="1" applyBorder="1" applyAlignment="1">
      <alignment horizontal="center" vertical="center"/>
    </xf>
    <xf numFmtId="0" fontId="4" fillId="4" borderId="53" xfId="0" applyFont="1" applyFill="1" applyBorder="1" applyAlignment="1">
      <alignment vertical="center"/>
    </xf>
    <xf numFmtId="0" fontId="13" fillId="0" borderId="5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center" vertical="center" wrapText="1"/>
    </xf>
    <xf numFmtId="0" fontId="4" fillId="0" borderId="48" xfId="0" applyNumberFormat="1" applyFont="1" applyBorder="1" applyAlignment="1">
      <alignment horizontal="center" vertical="center"/>
    </xf>
    <xf numFmtId="0" fontId="4" fillId="0" borderId="53" xfId="0" applyFont="1" applyBorder="1" applyAlignment="1">
      <alignment vertical="center"/>
    </xf>
    <xf numFmtId="43" fontId="4" fillId="0" borderId="48" xfId="1" applyFont="1" applyBorder="1" applyAlignment="1">
      <alignment horizontal="center" vertical="center"/>
    </xf>
    <xf numFmtId="0" fontId="4" fillId="4" borderId="53" xfId="0" applyFont="1" applyFill="1" applyBorder="1" applyAlignment="1">
      <alignment horizontal="center" vertical="center" wrapText="1"/>
    </xf>
    <xf numFmtId="0" fontId="4" fillId="4" borderId="48" xfId="0" applyFont="1" applyFill="1" applyBorder="1" applyAlignment="1">
      <alignment horizontal="center" vertical="center"/>
    </xf>
    <xf numFmtId="0" fontId="4" fillId="0" borderId="48" xfId="0" applyFont="1" applyBorder="1" applyAlignment="1">
      <alignment vertical="center"/>
    </xf>
    <xf numFmtId="0" fontId="4" fillId="0" borderId="48" xfId="0" applyFont="1" applyBorder="1" applyAlignment="1">
      <alignment horizontal="left" vertical="center" wrapText="1"/>
    </xf>
    <xf numFmtId="0" fontId="4" fillId="0" borderId="48" xfId="0" applyFont="1" applyBorder="1" applyAlignment="1">
      <alignment horizontal="center" vertical="center" wrapText="1"/>
    </xf>
    <xf numFmtId="0" fontId="4" fillId="0" borderId="48" xfId="0" applyFont="1" applyBorder="1" applyAlignment="1">
      <alignment horizontal="center" vertical="center"/>
    </xf>
    <xf numFmtId="0" fontId="4" fillId="4" borderId="48" xfId="0" applyFont="1" applyFill="1" applyBorder="1" applyAlignment="1">
      <alignment horizontal="center" vertical="center" wrapText="1"/>
    </xf>
    <xf numFmtId="43" fontId="4" fillId="4" borderId="48" xfId="1" applyFont="1" applyFill="1" applyBorder="1" applyAlignment="1">
      <alignment horizontal="center" vertical="center"/>
    </xf>
    <xf numFmtId="0" fontId="4" fillId="4" borderId="48" xfId="0" applyFont="1" applyFill="1" applyBorder="1" applyAlignment="1">
      <alignment vertical="center"/>
    </xf>
    <xf numFmtId="0" fontId="4" fillId="0" borderId="48" xfId="0" applyFont="1" applyBorder="1" applyAlignment="1">
      <alignment vertical="center" wrapText="1"/>
    </xf>
    <xf numFmtId="0" fontId="19" fillId="0" borderId="48" xfId="0" applyFont="1" applyBorder="1" applyAlignment="1">
      <alignment vertical="center"/>
    </xf>
    <xf numFmtId="0" fontId="4" fillId="0" borderId="48" xfId="0" applyFont="1" applyFill="1" applyBorder="1" applyAlignment="1">
      <alignment horizontal="center" vertical="center" wrapText="1"/>
    </xf>
    <xf numFmtId="43" fontId="4" fillId="0" borderId="48" xfId="1" applyFont="1" applyFill="1" applyBorder="1" applyAlignment="1">
      <alignment horizontal="center" vertical="center"/>
    </xf>
    <xf numFmtId="0" fontId="4" fillId="0" borderId="48" xfId="0" applyFont="1" applyFill="1" applyBorder="1" applyAlignment="1">
      <alignment horizontal="center" vertical="center"/>
    </xf>
    <xf numFmtId="0" fontId="18" fillId="0" borderId="47" xfId="0" applyFont="1" applyBorder="1" applyAlignment="1">
      <alignment horizontal="left" vertical="center" wrapText="1"/>
    </xf>
    <xf numFmtId="0" fontId="4" fillId="7" borderId="47" xfId="0" applyFont="1" applyFill="1" applyBorder="1" applyAlignment="1">
      <alignment horizontal="center" vertical="center" wrapText="1"/>
    </xf>
    <xf numFmtId="188" fontId="4" fillId="0" borderId="53" xfId="1" applyNumberFormat="1" applyFont="1" applyBorder="1" applyAlignment="1">
      <alignment horizontal="center" vertical="center"/>
    </xf>
    <xf numFmtId="0" fontId="4" fillId="3" borderId="53" xfId="0" applyFont="1" applyFill="1" applyBorder="1" applyAlignment="1">
      <alignment horizontal="center" vertical="center"/>
    </xf>
    <xf numFmtId="0" fontId="4" fillId="3" borderId="53" xfId="0" applyFont="1" applyFill="1" applyBorder="1" applyAlignment="1">
      <alignment horizontal="left" vertical="center" wrapText="1"/>
    </xf>
    <xf numFmtId="0" fontId="4" fillId="3" borderId="48" xfId="0" applyFont="1" applyFill="1" applyBorder="1" applyAlignment="1">
      <alignment horizontal="center" vertical="center"/>
    </xf>
    <xf numFmtId="0" fontId="4" fillId="3" borderId="53" xfId="0" applyFont="1" applyFill="1" applyBorder="1" applyAlignment="1">
      <alignment horizontal="center" vertical="center" wrapText="1"/>
    </xf>
    <xf numFmtId="0" fontId="4" fillId="3" borderId="53" xfId="0" applyFont="1" applyFill="1" applyBorder="1" applyAlignment="1">
      <alignment vertical="center"/>
    </xf>
    <xf numFmtId="0" fontId="19" fillId="3" borderId="0" xfId="0" applyFont="1" applyFill="1"/>
    <xf numFmtId="17" fontId="4" fillId="0" borderId="48" xfId="0" applyNumberFormat="1" applyFont="1" applyBorder="1" applyAlignment="1">
      <alignment horizontal="center" vertical="center"/>
    </xf>
    <xf numFmtId="0" fontId="4" fillId="0" borderId="6" xfId="0" applyFont="1" applyBorder="1" applyAlignment="1">
      <alignment horizontal="center" vertical="center" wrapText="1"/>
    </xf>
    <xf numFmtId="3" fontId="13" fillId="0" borderId="6" xfId="0" applyNumberFormat="1" applyFont="1" applyBorder="1" applyAlignment="1">
      <alignment horizontal="center" vertical="center"/>
    </xf>
    <xf numFmtId="0" fontId="19" fillId="0" borderId="0" xfId="0" applyFont="1" applyAlignment="1">
      <alignment horizontal="left" vertical="center"/>
    </xf>
    <xf numFmtId="0" fontId="4" fillId="0" borderId="48" xfId="0" applyFont="1" applyBorder="1" applyAlignment="1">
      <alignment horizontal="center"/>
    </xf>
    <xf numFmtId="0" fontId="4" fillId="9" borderId="48" xfId="0" applyFont="1" applyFill="1" applyBorder="1" applyAlignment="1">
      <alignment horizontal="left" vertical="top" wrapText="1"/>
    </xf>
    <xf numFmtId="0" fontId="19" fillId="0" borderId="1" xfId="0" applyFont="1" applyBorder="1" applyAlignment="1">
      <alignment horizontal="center"/>
    </xf>
    <xf numFmtId="3" fontId="4" fillId="0" borderId="48" xfId="1" applyNumberFormat="1" applyFont="1" applyBorder="1" applyAlignment="1">
      <alignment horizontal="center"/>
    </xf>
    <xf numFmtId="3" fontId="4" fillId="0" borderId="48" xfId="0" applyNumberFormat="1" applyFont="1" applyBorder="1" applyAlignment="1">
      <alignment horizontal="center"/>
    </xf>
    <xf numFmtId="0" fontId="4" fillId="3" borderId="48" xfId="0" applyFont="1" applyFill="1" applyBorder="1" applyAlignment="1">
      <alignment horizontal="left" vertical="top" wrapText="1"/>
    </xf>
    <xf numFmtId="0" fontId="19" fillId="0" borderId="1" xfId="0" applyFont="1" applyBorder="1" applyAlignment="1">
      <alignment horizontal="center" vertical="center"/>
    </xf>
    <xf numFmtId="0" fontId="4" fillId="0" borderId="1" xfId="0" applyFont="1" applyBorder="1" applyAlignment="1">
      <alignment vertical="center"/>
    </xf>
    <xf numFmtId="0" fontId="4" fillId="0" borderId="57" xfId="0" applyFont="1" applyBorder="1"/>
    <xf numFmtId="0" fontId="4" fillId="3" borderId="57" xfId="0" applyFont="1" applyFill="1" applyBorder="1" applyAlignment="1">
      <alignment horizontal="left" vertical="top" wrapText="1"/>
    </xf>
    <xf numFmtId="0" fontId="4" fillId="0" borderId="57" xfId="0" applyFont="1" applyBorder="1" applyAlignment="1">
      <alignment horizontal="center"/>
    </xf>
    <xf numFmtId="0" fontId="30" fillId="0" borderId="12" xfId="0" applyFont="1" applyBorder="1" applyAlignment="1">
      <alignment horizontal="center" shrinkToFit="1"/>
    </xf>
    <xf numFmtId="0" fontId="30" fillId="0" borderId="39" xfId="0" applyFont="1" applyBorder="1" applyAlignment="1">
      <alignment horizontal="center" shrinkToFit="1"/>
    </xf>
    <xf numFmtId="0" fontId="19" fillId="0" borderId="54" xfId="0" applyFont="1" applyBorder="1" applyAlignment="1">
      <alignment horizontal="center"/>
    </xf>
    <xf numFmtId="17" fontId="19" fillId="0" borderId="54" xfId="0" applyNumberFormat="1" applyFont="1" applyBorder="1" applyAlignment="1">
      <alignment horizontal="center"/>
    </xf>
    <xf numFmtId="0" fontId="8" fillId="0" borderId="52" xfId="0" applyFont="1" applyBorder="1" applyAlignment="1">
      <alignment horizontal="center"/>
    </xf>
    <xf numFmtId="0" fontId="8" fillId="0" borderId="52" xfId="0" applyFont="1" applyBorder="1"/>
    <xf numFmtId="0" fontId="19" fillId="0" borderId="52" xfId="0" applyFont="1" applyFill="1" applyBorder="1" applyAlignment="1">
      <alignment horizontal="left"/>
    </xf>
    <xf numFmtId="0" fontId="19" fillId="0" borderId="52" xfId="0" applyFont="1" applyFill="1" applyBorder="1" applyAlignment="1">
      <alignment horizontal="center"/>
    </xf>
    <xf numFmtId="0" fontId="8" fillId="0" borderId="52" xfId="0" applyFont="1" applyFill="1" applyBorder="1" applyAlignment="1">
      <alignment horizontal="center"/>
    </xf>
    <xf numFmtId="0" fontId="14" fillId="0" borderId="0" xfId="2" applyFont="1" applyAlignment="1"/>
    <xf numFmtId="3" fontId="14" fillId="0" borderId="0" xfId="2" applyNumberFormat="1" applyFont="1"/>
    <xf numFmtId="0" fontId="14" fillId="0" borderId="0" xfId="2" applyFont="1"/>
    <xf numFmtId="0" fontId="8" fillId="0" borderId="0" xfId="0" applyFont="1"/>
    <xf numFmtId="0" fontId="19" fillId="0" borderId="0" xfId="2" applyFont="1"/>
    <xf numFmtId="3" fontId="19" fillId="0" borderId="0" xfId="2" applyNumberFormat="1" applyFont="1"/>
    <xf numFmtId="0" fontId="33" fillId="0" borderId="0" xfId="0" applyFont="1"/>
    <xf numFmtId="0" fontId="8" fillId="0" borderId="55" xfId="0" applyFont="1" applyBorder="1"/>
    <xf numFmtId="0" fontId="19" fillId="0" borderId="52" xfId="0" applyFont="1" applyFill="1" applyBorder="1" applyAlignment="1">
      <alignment shrinkToFit="1"/>
    </xf>
    <xf numFmtId="0" fontId="4" fillId="0" borderId="55" xfId="0" applyFont="1" applyBorder="1" applyAlignment="1">
      <alignment horizontal="center"/>
    </xf>
    <xf numFmtId="0" fontId="4" fillId="0" borderId="52" xfId="0" applyFont="1" applyBorder="1" applyAlignment="1">
      <alignment horizontal="center"/>
    </xf>
    <xf numFmtId="0" fontId="19" fillId="0" borderId="55" xfId="0" applyFont="1" applyBorder="1" applyAlignment="1">
      <alignment horizontal="center"/>
    </xf>
    <xf numFmtId="0" fontId="8" fillId="0" borderId="0" xfId="0" applyFont="1" applyBorder="1" applyAlignment="1">
      <alignment horizontal="center"/>
    </xf>
    <xf numFmtId="0" fontId="8" fillId="0" borderId="0" xfId="0" applyFont="1" applyBorder="1"/>
    <xf numFmtId="0" fontId="19" fillId="0" borderId="0" xfId="0" applyFont="1" applyBorder="1" applyAlignment="1">
      <alignment horizontal="center"/>
    </xf>
    <xf numFmtId="0" fontId="36" fillId="0" borderId="0" xfId="0" applyFont="1"/>
    <xf numFmtId="0" fontId="21" fillId="0" borderId="50" xfId="0" applyFont="1" applyBorder="1" applyAlignment="1">
      <alignment horizontal="center" vertical="center" wrapText="1" shrinkToFit="1"/>
    </xf>
    <xf numFmtId="0" fontId="30" fillId="0" borderId="50" xfId="0" applyFont="1" applyBorder="1" applyAlignment="1">
      <alignment horizontal="center" shrinkToFit="1"/>
    </xf>
    <xf numFmtId="0" fontId="30" fillId="0" borderId="64" xfId="0" applyFont="1" applyBorder="1" applyAlignment="1">
      <alignment horizontal="center" shrinkToFit="1"/>
    </xf>
    <xf numFmtId="0" fontId="21" fillId="0" borderId="50" xfId="0" applyFont="1" applyBorder="1" applyAlignment="1">
      <alignment horizontal="center" vertical="center"/>
    </xf>
    <xf numFmtId="0" fontId="21" fillId="0" borderId="52" xfId="0" applyFont="1" applyBorder="1" applyAlignment="1">
      <alignment horizontal="center" vertical="center" wrapText="1" shrinkToFit="1"/>
    </xf>
    <xf numFmtId="0" fontId="30" fillId="0" borderId="52" xfId="0" applyFont="1" applyBorder="1" applyAlignment="1">
      <alignment horizontal="center" shrinkToFit="1"/>
    </xf>
    <xf numFmtId="0" fontId="30" fillId="0" borderId="65" xfId="0" applyFont="1" applyBorder="1" applyAlignment="1">
      <alignment horizontal="center" shrinkToFit="1"/>
    </xf>
    <xf numFmtId="0" fontId="21" fillId="0" borderId="52" xfId="0" applyFont="1" applyBorder="1" applyAlignment="1">
      <alignment horizontal="center" vertical="center"/>
    </xf>
    <xf numFmtId="0" fontId="19" fillId="0" borderId="56" xfId="0" applyFont="1" applyBorder="1"/>
    <xf numFmtId="0" fontId="19" fillId="0" borderId="52" xfId="0" applyFont="1" applyBorder="1"/>
    <xf numFmtId="0" fontId="19" fillId="0" borderId="12" xfId="0" applyFont="1" applyBorder="1" applyAlignment="1">
      <alignment horizontal="center" vertical="top"/>
    </xf>
    <xf numFmtId="0" fontId="19" fillId="0" borderId="55" xfId="0" applyFont="1" applyBorder="1"/>
    <xf numFmtId="0" fontId="8" fillId="0" borderId="1" xfId="0" applyFont="1" applyBorder="1" applyAlignment="1">
      <alignment horizontal="center" shrinkToFit="1"/>
    </xf>
    <xf numFmtId="0" fontId="3" fillId="0" borderId="52" xfId="0" applyFont="1" applyBorder="1"/>
    <xf numFmtId="0" fontId="30" fillId="0" borderId="6" xfId="0" applyFont="1" applyBorder="1" applyAlignment="1">
      <alignment horizontal="center" shrinkToFit="1"/>
    </xf>
    <xf numFmtId="0" fontId="5" fillId="0" borderId="52" xfId="0" applyFont="1" applyBorder="1" applyAlignment="1">
      <alignment horizontal="center"/>
    </xf>
    <xf numFmtId="0" fontId="19" fillId="0" borderId="0" xfId="0" applyFont="1" applyAlignment="1">
      <alignment horizontal="center" vertical="center"/>
    </xf>
    <xf numFmtId="0" fontId="19" fillId="0" borderId="54" xfId="0" applyFont="1" applyBorder="1"/>
    <xf numFmtId="0" fontId="0" fillId="0" borderId="0" xfId="0" applyAlignment="1"/>
    <xf numFmtId="0" fontId="14" fillId="0" borderId="1" xfId="0" applyFont="1" applyBorder="1" applyAlignment="1">
      <alignment horizontal="center"/>
    </xf>
    <xf numFmtId="0" fontId="2" fillId="0" borderId="0" xfId="0" applyFont="1"/>
    <xf numFmtId="0" fontId="41" fillId="0" borderId="0" xfId="0" applyFont="1" applyAlignment="1">
      <alignment horizontal="center"/>
    </xf>
    <xf numFmtId="0" fontId="41" fillId="0" borderId="0" xfId="0" applyFont="1"/>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47" xfId="0" applyFont="1" applyBorder="1" applyAlignment="1">
      <alignment horizontal="center"/>
    </xf>
    <xf numFmtId="0" fontId="42" fillId="0" borderId="47" xfId="0" applyFont="1" applyBorder="1" applyAlignment="1">
      <alignment horizontal="left" vertical="top" wrapText="1"/>
    </xf>
    <xf numFmtId="0" fontId="2" fillId="0" borderId="47" xfId="0" applyFont="1" applyBorder="1" applyAlignment="1">
      <alignment horizontal="left"/>
    </xf>
    <xf numFmtId="0" fontId="2" fillId="0" borderId="48" xfId="0" applyFont="1" applyBorder="1"/>
    <xf numFmtId="0" fontId="2" fillId="0" borderId="48" xfId="0" applyFont="1" applyBorder="1" applyAlignment="1">
      <alignment horizontal="left"/>
    </xf>
    <xf numFmtId="0" fontId="2" fillId="0" borderId="48" xfId="0" applyFont="1" applyBorder="1" applyAlignment="1">
      <alignment horizontal="center"/>
    </xf>
    <xf numFmtId="0" fontId="2" fillId="0" borderId="6" xfId="0" applyFont="1" applyBorder="1"/>
    <xf numFmtId="0" fontId="41"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center"/>
    </xf>
    <xf numFmtId="0" fontId="2" fillId="0" borderId="1" xfId="0" applyFont="1" applyBorder="1"/>
    <xf numFmtId="0" fontId="41" fillId="0" borderId="1" xfId="0" applyFont="1" applyBorder="1"/>
    <xf numFmtId="0" fontId="2" fillId="0" borderId="12" xfId="0" applyFont="1" applyBorder="1" applyAlignment="1">
      <alignment horizontal="left"/>
    </xf>
    <xf numFmtId="0" fontId="2" fillId="0" borderId="6" xfId="0" applyFont="1" applyBorder="1" applyAlignment="1">
      <alignment horizontal="center"/>
    </xf>
    <xf numFmtId="0" fontId="2" fillId="0" borderId="1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left"/>
    </xf>
    <xf numFmtId="0" fontId="41" fillId="0" borderId="48" xfId="0" applyFont="1" applyBorder="1" applyAlignment="1">
      <alignment horizontal="left" vertical="top" wrapText="1"/>
    </xf>
    <xf numFmtId="0" fontId="2" fillId="0" borderId="1" xfId="0" applyFont="1" applyBorder="1" applyAlignment="1">
      <alignment horizontal="left" vertical="top" wrapText="1"/>
    </xf>
    <xf numFmtId="2" fontId="2" fillId="0" borderId="1" xfId="0" applyNumberFormat="1" applyFont="1" applyBorder="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0" fontId="43" fillId="0" borderId="0" xfId="0" applyFont="1" applyBorder="1"/>
    <xf numFmtId="0" fontId="43" fillId="0" borderId="0" xfId="0" applyFont="1" applyBorder="1" applyAlignment="1">
      <alignment horizontal="center"/>
    </xf>
    <xf numFmtId="0" fontId="43" fillId="0" borderId="0" xfId="0" applyFont="1" applyBorder="1" applyAlignment="1">
      <alignment horizontal="left"/>
    </xf>
    <xf numFmtId="0" fontId="43" fillId="0" borderId="0" xfId="0" applyFont="1"/>
    <xf numFmtId="0" fontId="43" fillId="0" borderId="0" xfId="0" applyFont="1" applyAlignment="1">
      <alignment horizontal="center"/>
    </xf>
    <xf numFmtId="0" fontId="43" fillId="0" borderId="0" xfId="0" applyFont="1" applyAlignment="1">
      <alignment horizontal="left"/>
    </xf>
    <xf numFmtId="0" fontId="19" fillId="0" borderId="0" xfId="4" applyFont="1"/>
    <xf numFmtId="0" fontId="33" fillId="0" borderId="0" xfId="4" applyFont="1"/>
    <xf numFmtId="0" fontId="27" fillId="0" borderId="0" xfId="4" applyFont="1"/>
    <xf numFmtId="0" fontId="33" fillId="0" borderId="0" xfId="4" applyFont="1" applyAlignment="1">
      <alignment horizontal="left" vertical="center"/>
    </xf>
    <xf numFmtId="0" fontId="31" fillId="0" borderId="0" xfId="4" applyFont="1"/>
    <xf numFmtId="0" fontId="31" fillId="0" borderId="73" xfId="4" applyFont="1" applyBorder="1" applyAlignment="1">
      <alignment horizontal="center"/>
    </xf>
    <xf numFmtId="0" fontId="45" fillId="0" borderId="73" xfId="4" applyFont="1" applyBorder="1" applyAlignment="1">
      <alignment horizontal="left" vertical="top" wrapText="1"/>
    </xf>
    <xf numFmtId="0" fontId="31" fillId="0" borderId="73" xfId="4" applyFont="1" applyBorder="1"/>
    <xf numFmtId="0" fontId="31" fillId="0" borderId="74" xfId="4" applyFont="1" applyBorder="1"/>
    <xf numFmtId="0" fontId="45" fillId="0" borderId="74" xfId="4" applyFont="1" applyBorder="1" applyAlignment="1">
      <alignment horizontal="left" vertical="top" wrapText="1"/>
    </xf>
    <xf numFmtId="0" fontId="19" fillId="0" borderId="1" xfId="4" applyFont="1" applyBorder="1"/>
    <xf numFmtId="17" fontId="19" fillId="0" borderId="1" xfId="4" applyNumberFormat="1" applyFont="1" applyBorder="1"/>
    <xf numFmtId="49" fontId="4" fillId="0" borderId="1" xfId="0" applyNumberFormat="1" applyFont="1" applyBorder="1"/>
    <xf numFmtId="17" fontId="4" fillId="0" borderId="1" xfId="0" applyNumberFormat="1" applyFont="1" applyBorder="1"/>
    <xf numFmtId="0" fontId="13" fillId="0" borderId="1" xfId="0" applyFont="1" applyBorder="1"/>
    <xf numFmtId="0" fontId="19" fillId="0" borderId="0" xfId="0" applyFont="1" applyFill="1" applyBorder="1" applyAlignment="1">
      <alignment horizontal="center" vertical="top"/>
    </xf>
    <xf numFmtId="0" fontId="19"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188" fontId="4" fillId="0" borderId="0" xfId="1" applyNumberFormat="1" applyFont="1" applyFill="1" applyBorder="1" applyAlignment="1">
      <alignment vertical="top"/>
    </xf>
    <xf numFmtId="0" fontId="13" fillId="0" borderId="0" xfId="0" applyFont="1" applyFill="1" applyBorder="1" applyAlignment="1">
      <alignment vertical="top"/>
    </xf>
    <xf numFmtId="0" fontId="4" fillId="0" borderId="0" xfId="0" applyFont="1" applyBorder="1" applyAlignment="1">
      <alignment horizontal="justify" vertical="top" wrapText="1"/>
    </xf>
    <xf numFmtId="0" fontId="4" fillId="0" borderId="0" xfId="0" applyFont="1" applyBorder="1" applyAlignment="1">
      <alignment horizontal="center" vertical="top" wrapText="1"/>
    </xf>
    <xf numFmtId="0" fontId="4" fillId="0" borderId="0" xfId="0" applyFont="1" applyFill="1" applyBorder="1" applyAlignment="1">
      <alignment horizontal="center" vertical="top" wrapText="1"/>
    </xf>
    <xf numFmtId="9" fontId="4" fillId="0" borderId="0" xfId="0" applyNumberFormat="1" applyFont="1" applyBorder="1" applyAlignment="1">
      <alignment horizontal="center" vertical="top" wrapText="1"/>
    </xf>
    <xf numFmtId="9" fontId="4" fillId="0" borderId="0" xfId="0" applyNumberFormat="1"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75" xfId="0" applyFont="1" applyFill="1" applyBorder="1" applyAlignment="1">
      <alignment horizontal="center" vertical="top"/>
    </xf>
    <xf numFmtId="0" fontId="18" fillId="0" borderId="75" xfId="0" applyFont="1" applyFill="1" applyBorder="1" applyAlignment="1">
      <alignment horizontal="left" vertical="top" wrapText="1"/>
    </xf>
    <xf numFmtId="0" fontId="4" fillId="0" borderId="75" xfId="0" applyFont="1" applyFill="1" applyBorder="1" applyAlignment="1">
      <alignment horizontal="left" vertical="top"/>
    </xf>
    <xf numFmtId="0" fontId="4" fillId="0" borderId="75" xfId="0" applyFont="1" applyFill="1" applyBorder="1" applyAlignment="1">
      <alignment vertical="top"/>
    </xf>
    <xf numFmtId="188" fontId="4" fillId="0" borderId="75" xfId="1" applyNumberFormat="1" applyFont="1" applyFill="1" applyBorder="1" applyAlignment="1">
      <alignment vertical="top"/>
    </xf>
    <xf numFmtId="0" fontId="4" fillId="0" borderId="76" xfId="0" applyFont="1" applyFill="1" applyBorder="1" applyAlignment="1">
      <alignment vertical="top"/>
    </xf>
    <xf numFmtId="0" fontId="18" fillId="0" borderId="76" xfId="0" applyFont="1" applyFill="1" applyBorder="1" applyAlignment="1">
      <alignment horizontal="left" vertical="top" wrapText="1"/>
    </xf>
    <xf numFmtId="0" fontId="4" fillId="0" borderId="76" xfId="0" applyFont="1" applyFill="1" applyBorder="1" applyAlignment="1">
      <alignment horizontal="center" vertical="top"/>
    </xf>
    <xf numFmtId="0" fontId="4" fillId="0" borderId="76" xfId="0" applyFont="1" applyFill="1" applyBorder="1" applyAlignment="1">
      <alignment horizontal="left" vertical="top"/>
    </xf>
    <xf numFmtId="188" fontId="4" fillId="0" borderId="76" xfId="1" applyNumberFormat="1" applyFont="1" applyFill="1" applyBorder="1" applyAlignment="1">
      <alignment vertical="top"/>
    </xf>
    <xf numFmtId="0" fontId="4" fillId="0" borderId="76" xfId="0" applyFont="1" applyFill="1" applyBorder="1" applyAlignment="1">
      <alignment horizontal="left" vertical="top" wrapText="1"/>
    </xf>
    <xf numFmtId="0" fontId="4" fillId="0" borderId="76" xfId="0" quotePrefix="1" applyFont="1" applyFill="1" applyBorder="1" applyAlignment="1">
      <alignment horizontal="left" vertical="top" wrapText="1"/>
    </xf>
    <xf numFmtId="0" fontId="4" fillId="0" borderId="76" xfId="0" applyFont="1" applyFill="1" applyBorder="1" applyAlignment="1">
      <alignment horizontal="center" vertical="top" wrapText="1"/>
    </xf>
    <xf numFmtId="188" fontId="4" fillId="0" borderId="76" xfId="1" applyNumberFormat="1" applyFont="1" applyFill="1" applyBorder="1" applyAlignment="1">
      <alignment horizontal="center" vertical="top"/>
    </xf>
    <xf numFmtId="17" fontId="4" fillId="0" borderId="76" xfId="0" applyNumberFormat="1" applyFont="1" applyFill="1" applyBorder="1" applyAlignment="1">
      <alignment horizontal="center" vertical="top" wrapText="1"/>
    </xf>
    <xf numFmtId="188" fontId="4" fillId="0" borderId="76" xfId="1" quotePrefix="1" applyNumberFormat="1" applyFont="1" applyFill="1" applyBorder="1" applyAlignment="1">
      <alignment horizontal="center" vertical="top"/>
    </xf>
    <xf numFmtId="15" fontId="4" fillId="0" borderId="76" xfId="1" quotePrefix="1" applyNumberFormat="1" applyFont="1" applyFill="1" applyBorder="1" applyAlignment="1">
      <alignment horizontal="center" vertical="top"/>
    </xf>
    <xf numFmtId="0" fontId="19" fillId="0" borderId="76" xfId="0" applyFont="1" applyFill="1" applyBorder="1" applyAlignment="1">
      <alignment vertical="top"/>
    </xf>
    <xf numFmtId="0" fontId="4" fillId="0" borderId="77" xfId="0" quotePrefix="1" applyFont="1" applyFill="1" applyBorder="1" applyAlignment="1">
      <alignment horizontal="center" vertical="top" wrapText="1"/>
    </xf>
    <xf numFmtId="0" fontId="4" fillId="0" borderId="77" xfId="0" applyFont="1" applyFill="1" applyBorder="1" applyAlignment="1">
      <alignment horizontal="left" vertical="top"/>
    </xf>
    <xf numFmtId="188" fontId="4" fillId="0" borderId="77" xfId="1" applyNumberFormat="1" applyFont="1" applyFill="1" applyBorder="1" applyAlignment="1">
      <alignment vertical="top"/>
    </xf>
    <xf numFmtId="188" fontId="4" fillId="0" borderId="77" xfId="1" applyNumberFormat="1" applyFont="1" applyFill="1" applyBorder="1" applyAlignment="1">
      <alignment horizontal="center" vertical="top"/>
    </xf>
    <xf numFmtId="0" fontId="4" fillId="0" borderId="77" xfId="0" applyFont="1" applyFill="1" applyBorder="1" applyAlignment="1">
      <alignment horizontal="center" vertical="top"/>
    </xf>
    <xf numFmtId="0" fontId="4" fillId="0" borderId="76" xfId="0" quotePrefix="1" applyFont="1" applyBorder="1" applyAlignment="1">
      <alignment vertical="top"/>
    </xf>
    <xf numFmtId="0" fontId="4" fillId="0" borderId="76" xfId="0" applyFont="1" applyBorder="1" applyAlignment="1">
      <alignment horizontal="center" vertical="top"/>
    </xf>
    <xf numFmtId="0" fontId="4" fillId="0" borderId="76" xfId="0" applyFont="1" applyBorder="1" applyAlignment="1">
      <alignment horizontal="left" vertical="top" wrapText="1"/>
    </xf>
    <xf numFmtId="188" fontId="4" fillId="0" borderId="76" xfId="1" applyNumberFormat="1" applyFont="1" applyBorder="1" applyAlignment="1">
      <alignment horizontal="center" vertical="top"/>
    </xf>
    <xf numFmtId="17" fontId="4" fillId="0" borderId="76" xfId="0" applyNumberFormat="1" applyFont="1" applyBorder="1" applyAlignment="1">
      <alignment horizontal="center" vertical="top" wrapText="1"/>
    </xf>
    <xf numFmtId="0" fontId="4" fillId="0" borderId="78" xfId="0" quotePrefix="1" applyFont="1" applyFill="1" applyBorder="1" applyAlignment="1">
      <alignment horizontal="center" vertical="top" wrapText="1"/>
    </xf>
    <xf numFmtId="0" fontId="4" fillId="0" borderId="78" xfId="0" applyFont="1" applyFill="1" applyBorder="1" applyAlignment="1">
      <alignment horizontal="left" vertical="top"/>
    </xf>
    <xf numFmtId="188" fontId="4" fillId="0" borderId="78" xfId="1" applyNumberFormat="1" applyFont="1" applyFill="1" applyBorder="1" applyAlignment="1">
      <alignment vertical="top"/>
    </xf>
    <xf numFmtId="188" fontId="4" fillId="0" borderId="78" xfId="1" applyNumberFormat="1" applyFont="1" applyFill="1" applyBorder="1" applyAlignment="1">
      <alignment horizontal="center" vertical="top"/>
    </xf>
    <xf numFmtId="0" fontId="4" fillId="0" borderId="78" xfId="0" applyFont="1" applyFill="1" applyBorder="1" applyAlignment="1">
      <alignment horizontal="center" vertical="top"/>
    </xf>
    <xf numFmtId="0" fontId="13" fillId="0" borderId="76" xfId="0" quotePrefix="1" applyFont="1" applyFill="1" applyBorder="1" applyAlignment="1">
      <alignment horizontal="left" vertical="top" wrapText="1"/>
    </xf>
    <xf numFmtId="0" fontId="4" fillId="0" borderId="76" xfId="0" quotePrefix="1" applyFont="1" applyFill="1" applyBorder="1" applyAlignment="1">
      <alignment vertical="top"/>
    </xf>
    <xf numFmtId="0" fontId="4" fillId="0" borderId="76" xfId="0" quotePrefix="1" applyFont="1" applyFill="1" applyBorder="1" applyAlignment="1">
      <alignment horizontal="left" vertical="top"/>
    </xf>
    <xf numFmtId="0" fontId="4" fillId="0" borderId="76" xfId="0" quotePrefix="1" applyFont="1" applyFill="1" applyBorder="1" applyAlignment="1">
      <alignment horizontal="center" vertical="top"/>
    </xf>
    <xf numFmtId="0" fontId="13" fillId="0" borderId="76" xfId="0" applyFont="1" applyFill="1" applyBorder="1" applyAlignment="1">
      <alignment horizontal="left" vertical="top"/>
    </xf>
    <xf numFmtId="0" fontId="4" fillId="0" borderId="77" xfId="0" applyFont="1" applyFill="1" applyBorder="1" applyAlignment="1">
      <alignment vertical="top"/>
    </xf>
    <xf numFmtId="0" fontId="13" fillId="0" borderId="76" xfId="0" applyFont="1" applyFill="1" applyBorder="1" applyAlignment="1">
      <alignment horizontal="left" vertical="top" wrapText="1"/>
    </xf>
    <xf numFmtId="0" fontId="4" fillId="0" borderId="78" xfId="0" applyFont="1" applyFill="1" applyBorder="1" applyAlignment="1">
      <alignment vertical="top"/>
    </xf>
    <xf numFmtId="0" fontId="4" fillId="0" borderId="76" xfId="0" quotePrefix="1" applyFont="1" applyFill="1" applyBorder="1" applyAlignment="1">
      <alignment vertical="top" wrapText="1"/>
    </xf>
    <xf numFmtId="0" fontId="19" fillId="0" borderId="79" xfId="0" applyFont="1" applyFill="1" applyBorder="1" applyAlignment="1">
      <alignment vertical="top"/>
    </xf>
    <xf numFmtId="0" fontId="19" fillId="0" borderId="76" xfId="0" applyFont="1" applyFill="1" applyBorder="1" applyAlignment="1">
      <alignment horizontal="left" vertical="top"/>
    </xf>
    <xf numFmtId="0" fontId="19" fillId="0" borderId="76" xfId="0" applyFont="1" applyFill="1" applyBorder="1" applyAlignment="1">
      <alignment vertical="top" wrapText="1"/>
    </xf>
    <xf numFmtId="0" fontId="4" fillId="0" borderId="76" xfId="0" applyFont="1" applyFill="1" applyBorder="1" applyAlignment="1">
      <alignment vertical="top" wrapText="1"/>
    </xf>
    <xf numFmtId="0" fontId="19" fillId="0" borderId="76" xfId="0" applyFont="1" applyFill="1" applyBorder="1" applyAlignment="1">
      <alignment horizontal="center" vertical="top"/>
    </xf>
    <xf numFmtId="188" fontId="19" fillId="0" borderId="76" xfId="1" applyNumberFormat="1" applyFont="1" applyFill="1" applyBorder="1" applyAlignment="1">
      <alignment vertical="top"/>
    </xf>
    <xf numFmtId="0" fontId="19" fillId="0" borderId="79" xfId="0" quotePrefix="1" applyFont="1" applyFill="1" applyBorder="1" applyAlignment="1">
      <alignment vertical="top"/>
    </xf>
    <xf numFmtId="0" fontId="4" fillId="0" borderId="79" xfId="0" applyFont="1" applyFill="1" applyBorder="1" applyAlignment="1">
      <alignment horizontal="center" vertical="top"/>
    </xf>
    <xf numFmtId="0" fontId="4" fillId="0" borderId="79" xfId="0" applyFont="1" applyFill="1" applyBorder="1" applyAlignment="1">
      <alignment horizontal="left" vertical="top"/>
    </xf>
    <xf numFmtId="0" fontId="19" fillId="0" borderId="79" xfId="0" applyFont="1" applyFill="1" applyBorder="1" applyAlignment="1">
      <alignment vertical="top" wrapText="1"/>
    </xf>
    <xf numFmtId="188" fontId="19" fillId="0" borderId="79" xfId="1" applyNumberFormat="1" applyFont="1" applyFill="1" applyBorder="1" applyAlignment="1">
      <alignment vertical="top"/>
    </xf>
    <xf numFmtId="0" fontId="19" fillId="0" borderId="0" xfId="0" applyFont="1" applyFill="1" applyBorder="1" applyAlignment="1">
      <alignment horizontal="left" vertical="top"/>
    </xf>
    <xf numFmtId="188" fontId="19" fillId="0" borderId="0" xfId="1" applyNumberFormat="1" applyFont="1" applyFill="1" applyBorder="1" applyAlignment="1">
      <alignment vertical="top"/>
    </xf>
    <xf numFmtId="0" fontId="49" fillId="0" borderId="0" xfId="4" applyFont="1"/>
    <xf numFmtId="0" fontId="51" fillId="0" borderId="0" xfId="4" applyFont="1"/>
    <xf numFmtId="0" fontId="50" fillId="0" borderId="73" xfId="4" applyFont="1" applyBorder="1" applyAlignment="1">
      <alignment horizontal="left"/>
    </xf>
    <xf numFmtId="0" fontId="50" fillId="0" borderId="0" xfId="4" applyFont="1" applyAlignment="1">
      <alignment horizontal="left"/>
    </xf>
    <xf numFmtId="0" fontId="52" fillId="0" borderId="0" xfId="4" applyFont="1"/>
    <xf numFmtId="0" fontId="51" fillId="0" borderId="0" xfId="4" applyFont="1" applyAlignment="1">
      <alignment horizontal="left" vertical="center"/>
    </xf>
    <xf numFmtId="0" fontId="50" fillId="0" borderId="0" xfId="4" applyFont="1" applyAlignment="1">
      <alignment horizontal="center"/>
    </xf>
    <xf numFmtId="0" fontId="19" fillId="0" borderId="0" xfId="4" applyFont="1" applyFill="1" applyBorder="1" applyAlignment="1">
      <alignment horizontal="left"/>
    </xf>
    <xf numFmtId="0" fontId="19" fillId="0" borderId="80" xfId="4" applyFont="1" applyFill="1" applyBorder="1" applyAlignment="1">
      <alignment horizontal="left"/>
    </xf>
    <xf numFmtId="0" fontId="51" fillId="0" borderId="73" xfId="4" applyFont="1" applyBorder="1" applyAlignment="1">
      <alignment horizontal="center" vertical="center" wrapText="1"/>
    </xf>
    <xf numFmtId="0" fontId="51" fillId="0" borderId="73" xfId="4" applyFont="1" applyBorder="1" applyAlignment="1">
      <alignment horizontal="center"/>
    </xf>
    <xf numFmtId="0" fontId="54" fillId="0" borderId="73" xfId="4" applyFont="1" applyBorder="1" applyAlignment="1">
      <alignment horizontal="left" vertical="top" wrapText="1"/>
    </xf>
    <xf numFmtId="0" fontId="51" fillId="0" borderId="73" xfId="4" applyFont="1" applyBorder="1"/>
    <xf numFmtId="0" fontId="55" fillId="0" borderId="73" xfId="4" applyFont="1" applyBorder="1" applyAlignment="1">
      <alignment horizontal="left" vertical="top" wrapText="1"/>
    </xf>
    <xf numFmtId="14" fontId="51" fillId="0" borderId="73" xfId="4" applyNumberFormat="1" applyFont="1" applyBorder="1"/>
    <xf numFmtId="0" fontId="51" fillId="0" borderId="74" xfId="4" applyFont="1" applyBorder="1"/>
    <xf numFmtId="0" fontId="49" fillId="0" borderId="1" xfId="4" applyFont="1" applyBorder="1"/>
    <xf numFmtId="0" fontId="56" fillId="0" borderId="1" xfId="4" applyFont="1" applyBorder="1"/>
    <xf numFmtId="14" fontId="49" fillId="0" borderId="1" xfId="4" applyNumberFormat="1" applyFont="1" applyBorder="1"/>
    <xf numFmtId="0" fontId="0" fillId="0" borderId="1" xfId="0" applyBorder="1"/>
    <xf numFmtId="0" fontId="51" fillId="0" borderId="1" xfId="4" applyFont="1" applyBorder="1"/>
    <xf numFmtId="0" fontId="5" fillId="0" borderId="0" xfId="0" applyFont="1" applyAlignment="1">
      <alignment horizontal="center" vertical="top"/>
    </xf>
    <xf numFmtId="0" fontId="5" fillId="0" borderId="0" xfId="0" applyFont="1" applyAlignment="1">
      <alignment horizontal="left" vertical="top"/>
    </xf>
    <xf numFmtId="0" fontId="73" fillId="0" borderId="52" xfId="0" applyFont="1" applyBorder="1" applyAlignment="1">
      <alignment vertical="top" wrapText="1"/>
    </xf>
    <xf numFmtId="0" fontId="8" fillId="0" borderId="52" xfId="0" applyFont="1" applyBorder="1" applyAlignment="1">
      <alignment vertical="top" wrapText="1"/>
    </xf>
    <xf numFmtId="0" fontId="5" fillId="0" borderId="52" xfId="0" applyFont="1" applyBorder="1"/>
    <xf numFmtId="0" fontId="5" fillId="0" borderId="54" xfId="0" applyFont="1" applyBorder="1"/>
    <xf numFmtId="0" fontId="5" fillId="0" borderId="52" xfId="0" applyFont="1" applyBorder="1" applyAlignment="1">
      <alignment horizontal="left" vertical="top" wrapText="1"/>
    </xf>
    <xf numFmtId="0" fontId="5" fillId="0" borderId="55" xfId="0" applyFont="1" applyBorder="1" applyAlignment="1">
      <alignment horizontal="left" vertical="top" wrapText="1"/>
    </xf>
    <xf numFmtId="0" fontId="18" fillId="0" borderId="1" xfId="0" applyFont="1" applyBorder="1"/>
    <xf numFmtId="188" fontId="4" fillId="0" borderId="1" xfId="1" applyNumberFormat="1" applyFont="1" applyBorder="1"/>
    <xf numFmtId="17" fontId="4" fillId="0" borderId="1" xfId="0" applyNumberFormat="1" applyFont="1" applyBorder="1" applyAlignment="1">
      <alignment horizontal="center"/>
    </xf>
    <xf numFmtId="0" fontId="14" fillId="0" borderId="1" xfId="0" applyFont="1" applyFill="1" applyBorder="1" applyAlignment="1">
      <alignment horizontal="center"/>
    </xf>
    <xf numFmtId="0" fontId="4" fillId="0" borderId="0" xfId="0" applyFont="1" applyAlignment="1">
      <alignment vertical="center"/>
    </xf>
    <xf numFmtId="0" fontId="14" fillId="3" borderId="0" xfId="0" applyFont="1" applyFill="1" applyBorder="1" applyAlignment="1">
      <alignment vertical="center"/>
    </xf>
    <xf numFmtId="0" fontId="14" fillId="0" borderId="0" xfId="0" applyFont="1" applyAlignment="1">
      <alignment vertical="center"/>
    </xf>
    <xf numFmtId="0" fontId="19" fillId="0" borderId="0" xfId="0" applyFont="1" applyFill="1" applyAlignment="1">
      <alignment vertical="center"/>
    </xf>
    <xf numFmtId="0" fontId="19" fillId="0" borderId="0" xfId="0" applyFont="1" applyAlignment="1">
      <alignment vertical="center"/>
    </xf>
    <xf numFmtId="0" fontId="19" fillId="0" borderId="0" xfId="0" applyFont="1" applyBorder="1" applyAlignment="1">
      <alignment horizontal="center" vertical="center" wrapText="1"/>
    </xf>
    <xf numFmtId="0" fontId="19" fillId="3" borderId="0" xfId="0" applyFont="1" applyFill="1" applyBorder="1" applyAlignment="1">
      <alignment horizontal="center" vertical="center"/>
    </xf>
    <xf numFmtId="0" fontId="19" fillId="0" borderId="0" xfId="0" applyFont="1" applyBorder="1" applyAlignment="1">
      <alignment vertical="center"/>
    </xf>
    <xf numFmtId="0" fontId="13" fillId="0" borderId="0" xfId="0" applyFont="1" applyAlignment="1">
      <alignment vertical="center"/>
    </xf>
    <xf numFmtId="0" fontId="18" fillId="0" borderId="1" xfId="0" applyFont="1" applyBorder="1" applyAlignment="1">
      <alignment horizontal="left" vertical="center" wrapText="1"/>
    </xf>
    <xf numFmtId="17" fontId="4" fillId="0" borderId="1" xfId="0" applyNumberFormat="1" applyFont="1" applyBorder="1" applyAlignment="1">
      <alignment horizontal="center" vertical="center"/>
    </xf>
    <xf numFmtId="188" fontId="4" fillId="0" borderId="1" xfId="1" applyNumberFormat="1" applyFont="1" applyBorder="1" applyAlignment="1">
      <alignment vertical="center"/>
    </xf>
    <xf numFmtId="0" fontId="4" fillId="0" borderId="0" xfId="0" applyFont="1" applyAlignment="1">
      <alignment horizontal="left" vertical="center" wrapText="1"/>
    </xf>
    <xf numFmtId="0" fontId="4" fillId="0" borderId="0" xfId="0" applyFont="1" applyBorder="1" applyAlignment="1">
      <alignment vertical="center"/>
    </xf>
    <xf numFmtId="0" fontId="19" fillId="0" borderId="0" xfId="0" applyFont="1" applyFill="1" applyAlignment="1">
      <alignment horizontal="left" vertical="center"/>
    </xf>
    <xf numFmtId="188" fontId="19" fillId="0" borderId="0" xfId="1" applyNumberFormat="1" applyFont="1" applyAlignment="1">
      <alignment horizontal="left" vertical="center"/>
    </xf>
    <xf numFmtId="188" fontId="4" fillId="0" borderId="0" xfId="1" applyNumberFormat="1" applyFont="1"/>
    <xf numFmtId="0" fontId="19" fillId="0" borderId="0" xfId="0" applyFont="1" applyFill="1" applyAlignment="1">
      <alignment horizontal="left" vertical="center" readingOrder="1"/>
    </xf>
    <xf numFmtId="188" fontId="19" fillId="0" borderId="0" xfId="1" applyNumberFormat="1" applyFont="1" applyAlignment="1">
      <alignment vertical="center" wrapText="1"/>
    </xf>
    <xf numFmtId="188" fontId="19" fillId="0" borderId="0" xfId="1" applyNumberFormat="1" applyFont="1" applyAlignment="1">
      <alignment vertical="center"/>
    </xf>
    <xf numFmtId="0" fontId="19" fillId="0" borderId="0" xfId="0" applyFont="1" applyAlignment="1">
      <alignment horizontal="center" vertical="center" wrapText="1"/>
    </xf>
    <xf numFmtId="0" fontId="4" fillId="0" borderId="1" xfId="1"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8" fillId="0" borderId="1" xfId="0" applyFont="1" applyBorder="1" applyAlignment="1">
      <alignment horizontal="left" vertical="top" wrapText="1"/>
    </xf>
    <xf numFmtId="0" fontId="73" fillId="0" borderId="1" xfId="0" applyFont="1" applyBorder="1" applyAlignment="1">
      <alignment horizontal="left" vertical="center" readingOrder="1"/>
    </xf>
    <xf numFmtId="9" fontId="4" fillId="0" borderId="1" xfId="0" applyNumberFormat="1" applyFont="1" applyBorder="1" applyAlignment="1">
      <alignment horizontal="center"/>
    </xf>
    <xf numFmtId="0" fontId="73" fillId="0" borderId="1" xfId="0" applyFont="1" applyBorder="1" applyAlignment="1">
      <alignment horizontal="left" vertical="center" indent="1" readingOrder="1"/>
    </xf>
    <xf numFmtId="0" fontId="7" fillId="0" borderId="0" xfId="0" applyFont="1" applyAlignment="1"/>
    <xf numFmtId="0" fontId="8" fillId="0" borderId="52" xfId="0" applyFont="1" applyFill="1" applyBorder="1"/>
    <xf numFmtId="0" fontId="8" fillId="0" borderId="50" xfId="0" applyFont="1" applyFill="1" applyBorder="1"/>
    <xf numFmtId="0" fontId="8" fillId="0" borderId="0" xfId="0" applyFont="1" applyFill="1"/>
    <xf numFmtId="0" fontId="31" fillId="0" borderId="52" xfId="9" applyFont="1" applyBorder="1"/>
    <xf numFmtId="0" fontId="31" fillId="0" borderId="52" xfId="9" applyFont="1" applyBorder="1" applyAlignment="1">
      <alignment horizontal="center"/>
    </xf>
    <xf numFmtId="49" fontId="31" fillId="0" borderId="52" xfId="9" applyNumberFormat="1" applyFont="1" applyBorder="1"/>
    <xf numFmtId="49" fontId="19" fillId="0" borderId="52" xfId="9" applyNumberFormat="1" applyFont="1" applyBorder="1"/>
    <xf numFmtId="49" fontId="31" fillId="0" borderId="52" xfId="8" applyNumberFormat="1" applyFont="1" applyBorder="1" applyAlignment="1">
      <alignment horizontal="center"/>
    </xf>
    <xf numFmtId="3" fontId="31" fillId="0" borderId="52" xfId="8" applyNumberFormat="1" applyFont="1" applyBorder="1" applyAlignment="1">
      <alignment horizontal="center"/>
    </xf>
    <xf numFmtId="0" fontId="31" fillId="0" borderId="52" xfId="9" applyFont="1" applyFill="1" applyBorder="1" applyAlignment="1">
      <alignment horizontal="center"/>
    </xf>
    <xf numFmtId="49" fontId="19" fillId="0" borderId="52" xfId="8" applyNumberFormat="1" applyFont="1" applyFill="1" applyBorder="1" applyAlignment="1">
      <alignment horizontal="center"/>
    </xf>
    <xf numFmtId="3" fontId="31" fillId="0" borderId="52" xfId="9" applyNumberFormat="1" applyFont="1" applyBorder="1" applyAlignment="1">
      <alignment horizontal="center"/>
    </xf>
    <xf numFmtId="49" fontId="19" fillId="0" borderId="52" xfId="9" applyNumberFormat="1" applyFont="1" applyBorder="1" applyAlignment="1">
      <alignment vertical="top"/>
    </xf>
    <xf numFmtId="3" fontId="31" fillId="0" borderId="52" xfId="9" applyNumberFormat="1" applyFont="1" applyBorder="1"/>
    <xf numFmtId="49" fontId="19" fillId="0" borderId="52" xfId="8" applyNumberFormat="1" applyFont="1" applyBorder="1"/>
    <xf numFmtId="0" fontId="31" fillId="0" borderId="52" xfId="8" applyFont="1" applyBorder="1"/>
    <xf numFmtId="0" fontId="8" fillId="0" borderId="52" xfId="0" applyFont="1" applyFill="1" applyBorder="1" applyAlignment="1">
      <alignment horizontal="center" vertical="center"/>
    </xf>
    <xf numFmtId="0" fontId="8" fillId="0" borderId="52" xfId="0" applyFont="1" applyFill="1" applyBorder="1" applyAlignment="1">
      <alignment horizontal="right"/>
    </xf>
    <xf numFmtId="3" fontId="8" fillId="0" borderId="0" xfId="0" applyNumberFormat="1" applyFont="1"/>
    <xf numFmtId="0" fontId="8" fillId="0" borderId="60" xfId="0" applyFont="1" applyFill="1" applyBorder="1"/>
    <xf numFmtId="0" fontId="31" fillId="0" borderId="65" xfId="9" applyFont="1" applyBorder="1" applyAlignment="1">
      <alignment horizontal="center"/>
    </xf>
    <xf numFmtId="0" fontId="8" fillId="0" borderId="55" xfId="0" applyFont="1" applyFill="1" applyBorder="1"/>
    <xf numFmtId="3" fontId="31" fillId="0" borderId="55" xfId="9" applyNumberFormat="1" applyFont="1" applyBorder="1" applyAlignment="1">
      <alignment horizontal="center"/>
    </xf>
    <xf numFmtId="0" fontId="7" fillId="0" borderId="81" xfId="0" applyFont="1" applyFill="1" applyBorder="1"/>
    <xf numFmtId="3" fontId="34" fillId="0" borderId="82" xfId="9" applyNumberFormat="1" applyFont="1" applyBorder="1" applyAlignment="1">
      <alignment horizontal="center"/>
    </xf>
    <xf numFmtId="0" fontId="57" fillId="3" borderId="0" xfId="7" applyFont="1" applyFill="1" applyBorder="1"/>
    <xf numFmtId="0" fontId="0" fillId="3" borderId="0" xfId="0" applyFill="1" applyBorder="1"/>
    <xf numFmtId="0" fontId="58" fillId="3" borderId="0" xfId="0" applyFont="1" applyFill="1" applyBorder="1" applyAlignment="1">
      <alignment horizontal="left"/>
    </xf>
    <xf numFmtId="0" fontId="58" fillId="3" borderId="0" xfId="0" applyFont="1" applyFill="1" applyBorder="1" applyAlignment="1">
      <alignment horizontal="center"/>
    </xf>
    <xf numFmtId="0" fontId="59" fillId="3" borderId="0" xfId="0" applyFont="1" applyFill="1" applyBorder="1"/>
    <xf numFmtId="0" fontId="16" fillId="3" borderId="0" xfId="0" applyFont="1" applyFill="1" applyBorder="1"/>
    <xf numFmtId="0" fontId="58" fillId="3" borderId="0" xfId="0" applyFont="1" applyFill="1" applyBorder="1"/>
    <xf numFmtId="0" fontId="61" fillId="3" borderId="0" xfId="0" applyFont="1" applyFill="1" applyBorder="1" applyAlignment="1">
      <alignment horizontal="center"/>
    </xf>
    <xf numFmtId="0" fontId="61" fillId="3" borderId="0" xfId="0" applyFont="1" applyFill="1" applyBorder="1" applyAlignment="1">
      <alignment horizontal="left"/>
    </xf>
    <xf numFmtId="0" fontId="61" fillId="3" borderId="0" xfId="0" applyFont="1" applyFill="1" applyBorder="1"/>
    <xf numFmtId="49" fontId="61" fillId="3" borderId="0" xfId="9" applyNumberFormat="1" applyFont="1" applyFill="1" applyBorder="1"/>
    <xf numFmtId="0" fontId="65" fillId="3" borderId="0" xfId="0" applyFont="1" applyFill="1" applyBorder="1"/>
    <xf numFmtId="0" fontId="66" fillId="3" borderId="0" xfId="0" applyFont="1" applyFill="1" applyBorder="1"/>
    <xf numFmtId="2" fontId="61" fillId="3" borderId="0" xfId="0" applyNumberFormat="1" applyFont="1" applyFill="1" applyBorder="1" applyAlignment="1">
      <alignment horizontal="center"/>
    </xf>
    <xf numFmtId="0" fontId="67" fillId="3" borderId="0" xfId="0" applyFont="1" applyFill="1" applyBorder="1"/>
    <xf numFmtId="0" fontId="68" fillId="3" borderId="0" xfId="0" applyFont="1" applyFill="1" applyBorder="1"/>
    <xf numFmtId="0" fontId="65" fillId="3" borderId="0" xfId="0" applyFont="1" applyFill="1" applyBorder="1" applyAlignment="1">
      <alignment horizontal="center"/>
    </xf>
    <xf numFmtId="2" fontId="65" fillId="3" borderId="0" xfId="0" applyNumberFormat="1" applyFont="1" applyFill="1" applyBorder="1" applyAlignment="1">
      <alignment horizontal="center"/>
    </xf>
    <xf numFmtId="0" fontId="68" fillId="3" borderId="0" xfId="0" applyFont="1" applyFill="1" applyBorder="1" applyAlignment="1">
      <alignment horizontal="center"/>
    </xf>
    <xf numFmtId="0" fontId="69" fillId="3" borderId="0" xfId="0" applyFont="1" applyFill="1" applyBorder="1"/>
    <xf numFmtId="2" fontId="65" fillId="3" borderId="0" xfId="0" applyNumberFormat="1" applyFont="1" applyFill="1" applyBorder="1"/>
    <xf numFmtId="0" fontId="65" fillId="3" borderId="0" xfId="0" applyFont="1" applyFill="1" applyBorder="1" applyAlignment="1">
      <alignment horizontal="left"/>
    </xf>
    <xf numFmtId="0" fontId="70" fillId="3" borderId="0" xfId="0" applyFont="1" applyFill="1" applyBorder="1"/>
    <xf numFmtId="0" fontId="66" fillId="3" borderId="0" xfId="0" applyFont="1" applyFill="1" applyBorder="1" applyAlignment="1">
      <alignment horizontal="center"/>
    </xf>
    <xf numFmtId="2" fontId="66" fillId="3" borderId="0" xfId="0" applyNumberFormat="1" applyFont="1" applyFill="1" applyBorder="1" applyAlignment="1">
      <alignment horizontal="center"/>
    </xf>
    <xf numFmtId="0" fontId="58" fillId="3" borderId="3" xfId="0" applyFont="1" applyFill="1" applyBorder="1" applyAlignment="1">
      <alignment horizontal="center"/>
    </xf>
    <xf numFmtId="0" fontId="58" fillId="3" borderId="12" xfId="0" applyFont="1" applyFill="1" applyBorder="1" applyAlignment="1">
      <alignment horizontal="center"/>
    </xf>
    <xf numFmtId="0" fontId="58" fillId="3" borderId="6" xfId="0" applyFont="1" applyFill="1" applyBorder="1"/>
    <xf numFmtId="0" fontId="58" fillId="3" borderId="6" xfId="0" applyFont="1" applyFill="1" applyBorder="1" applyAlignment="1">
      <alignment horizontal="center"/>
    </xf>
    <xf numFmtId="0" fontId="58" fillId="3" borderId="3" xfId="0" applyFont="1" applyFill="1" applyBorder="1"/>
    <xf numFmtId="0" fontId="61" fillId="3" borderId="6" xfId="0" applyFont="1" applyFill="1" applyBorder="1"/>
    <xf numFmtId="0" fontId="58" fillId="3" borderId="6" xfId="0" applyFont="1" applyFill="1" applyBorder="1" applyAlignment="1">
      <alignment horizontal="left"/>
    </xf>
    <xf numFmtId="0" fontId="59" fillId="3" borderId="6" xfId="0" applyFont="1" applyFill="1" applyBorder="1"/>
    <xf numFmtId="0" fontId="61" fillId="3" borderId="12" xfId="0" applyFont="1" applyFill="1" applyBorder="1"/>
    <xf numFmtId="0" fontId="60" fillId="3" borderId="3" xfId="0" applyFont="1" applyFill="1" applyBorder="1" applyAlignment="1">
      <alignment vertical="center"/>
    </xf>
    <xf numFmtId="0" fontId="62" fillId="3" borderId="6" xfId="0" applyFont="1" applyFill="1" applyBorder="1"/>
    <xf numFmtId="0" fontId="62" fillId="3" borderId="6" xfId="0" applyFont="1" applyFill="1" applyBorder="1" applyAlignment="1"/>
    <xf numFmtId="0" fontId="61" fillId="3" borderId="6" xfId="0" applyFont="1" applyFill="1" applyBorder="1" applyAlignment="1"/>
    <xf numFmtId="0" fontId="61" fillId="3" borderId="6" xfId="0" applyFont="1" applyFill="1" applyBorder="1" applyAlignment="1">
      <alignment vertical="center"/>
    </xf>
    <xf numFmtId="49" fontId="61" fillId="3" borderId="6" xfId="9" applyNumberFormat="1" applyFont="1" applyFill="1" applyBorder="1"/>
    <xf numFmtId="0" fontId="61" fillId="3" borderId="6" xfId="0" applyFont="1" applyFill="1" applyBorder="1" applyAlignment="1">
      <alignment horizontal="left"/>
    </xf>
    <xf numFmtId="0" fontId="64" fillId="3" borderId="6" xfId="0" applyFont="1" applyFill="1" applyBorder="1"/>
    <xf numFmtId="49" fontId="59" fillId="3" borderId="6" xfId="9" applyNumberFormat="1" applyFont="1" applyFill="1" applyBorder="1"/>
    <xf numFmtId="0" fontId="59" fillId="3" borderId="6" xfId="0" applyFont="1" applyFill="1" applyBorder="1" applyAlignment="1"/>
    <xf numFmtId="0" fontId="61" fillId="3" borderId="12" xfId="0" applyFont="1" applyFill="1" applyBorder="1" applyAlignment="1"/>
    <xf numFmtId="0" fontId="61" fillId="3" borderId="3" xfId="0" applyFont="1" applyFill="1" applyBorder="1" applyAlignment="1">
      <alignment horizontal="center"/>
    </xf>
    <xf numFmtId="0" fontId="61" fillId="3" borderId="6" xfId="0" applyFont="1" applyFill="1" applyBorder="1" applyAlignment="1">
      <alignment horizontal="center"/>
    </xf>
    <xf numFmtId="49" fontId="63" fillId="3" borderId="6" xfId="8" applyNumberFormat="1" applyFont="1" applyFill="1" applyBorder="1" applyAlignment="1">
      <alignment horizontal="center"/>
    </xf>
    <xf numFmtId="0" fontId="63" fillId="3" borderId="6" xfId="9" applyFont="1" applyFill="1" applyBorder="1" applyAlignment="1">
      <alignment horizontal="center"/>
    </xf>
    <xf numFmtId="0" fontId="61" fillId="3" borderId="12" xfId="0" applyFont="1" applyFill="1" applyBorder="1" applyAlignment="1">
      <alignment horizontal="center"/>
    </xf>
    <xf numFmtId="0" fontId="61" fillId="3" borderId="3" xfId="0" applyFont="1" applyFill="1" applyBorder="1" applyAlignment="1">
      <alignment horizontal="left"/>
    </xf>
    <xf numFmtId="0" fontId="66" fillId="3" borderId="6" xfId="0" applyFont="1" applyFill="1" applyBorder="1"/>
    <xf numFmtId="0" fontId="61" fillId="3" borderId="12" xfId="0" applyFont="1" applyFill="1" applyBorder="1" applyAlignment="1">
      <alignment horizontal="left"/>
    </xf>
    <xf numFmtId="49" fontId="61" fillId="3" borderId="6" xfId="8" applyNumberFormat="1" applyFont="1" applyFill="1" applyBorder="1" applyAlignment="1">
      <alignment horizontal="center"/>
    </xf>
    <xf numFmtId="17" fontId="61" fillId="3" borderId="12" xfId="0" applyNumberFormat="1" applyFont="1" applyFill="1" applyBorder="1" applyAlignment="1">
      <alignment horizontal="center"/>
    </xf>
    <xf numFmtId="0" fontId="0" fillId="3" borderId="6" xfId="0" applyFill="1" applyBorder="1"/>
    <xf numFmtId="49" fontId="61" fillId="3" borderId="3" xfId="8" applyNumberFormat="1" applyFont="1" applyFill="1" applyBorder="1" applyAlignment="1">
      <alignment horizontal="center"/>
    </xf>
    <xf numFmtId="0" fontId="16" fillId="3" borderId="3" xfId="0" applyFont="1" applyFill="1" applyBorder="1"/>
    <xf numFmtId="3" fontId="61" fillId="3" borderId="6" xfId="0" applyNumberFormat="1" applyFont="1" applyFill="1" applyBorder="1" applyAlignment="1">
      <alignment horizontal="center"/>
    </xf>
    <xf numFmtId="3" fontId="63" fillId="3" borderId="6" xfId="8" applyNumberFormat="1" applyFont="1" applyFill="1" applyBorder="1" applyAlignment="1">
      <alignment horizontal="center"/>
    </xf>
    <xf numFmtId="3" fontId="61" fillId="3" borderId="6" xfId="1" applyNumberFormat="1" applyFont="1" applyFill="1" applyBorder="1" applyAlignment="1">
      <alignment horizontal="center"/>
    </xf>
    <xf numFmtId="3" fontId="63" fillId="3" borderId="12" xfId="8" applyNumberFormat="1" applyFont="1" applyFill="1" applyBorder="1" applyAlignment="1">
      <alignment horizontal="center"/>
    </xf>
    <xf numFmtId="0" fontId="63" fillId="3" borderId="12" xfId="9" applyFont="1" applyFill="1" applyBorder="1" applyAlignment="1">
      <alignment horizontal="center"/>
    </xf>
    <xf numFmtId="1" fontId="61" fillId="3" borderId="6" xfId="0" applyNumberFormat="1" applyFont="1" applyFill="1" applyBorder="1" applyAlignment="1">
      <alignment horizontal="center"/>
    </xf>
    <xf numFmtId="3" fontId="61" fillId="3" borderId="3" xfId="1" applyNumberFormat="1" applyFont="1" applyFill="1" applyBorder="1" applyAlignment="1">
      <alignment horizontal="center"/>
    </xf>
    <xf numFmtId="2" fontId="58" fillId="3" borderId="12" xfId="0" applyNumberFormat="1" applyFont="1" applyFill="1" applyBorder="1" applyAlignment="1">
      <alignment horizontal="center"/>
    </xf>
    <xf numFmtId="0" fontId="14" fillId="0" borderId="1" xfId="4" applyFont="1" applyBorder="1"/>
    <xf numFmtId="43" fontId="14" fillId="0" borderId="1" xfId="1" applyFont="1" applyBorder="1"/>
    <xf numFmtId="0" fontId="14" fillId="0" borderId="1" xfId="0" applyFont="1" applyBorder="1"/>
    <xf numFmtId="188" fontId="13" fillId="0" borderId="1" xfId="1" applyNumberFormat="1" applyFont="1" applyBorder="1" applyAlignment="1">
      <alignment horizontal="center" vertical="center"/>
    </xf>
    <xf numFmtId="0" fontId="4" fillId="0" borderId="0" xfId="0" applyFont="1" applyAlignment="1">
      <alignment horizontal="right"/>
    </xf>
    <xf numFmtId="0" fontId="4" fillId="0" borderId="48" xfId="0" applyFont="1" applyBorder="1" applyAlignment="1">
      <alignment horizontal="right"/>
    </xf>
    <xf numFmtId="0" fontId="4" fillId="0" borderId="53" xfId="0" applyFont="1" applyBorder="1" applyAlignment="1">
      <alignment horizontal="center"/>
    </xf>
    <xf numFmtId="3" fontId="4" fillId="0" borderId="48" xfId="0" applyNumberFormat="1" applyFont="1" applyBorder="1"/>
    <xf numFmtId="0" fontId="4" fillId="0" borderId="48" xfId="0" applyFont="1" applyFill="1" applyBorder="1"/>
    <xf numFmtId="0" fontId="4" fillId="12" borderId="49" xfId="0" applyFont="1" applyFill="1" applyBorder="1" applyAlignment="1">
      <alignment horizontal="left" vertical="top" wrapText="1"/>
    </xf>
    <xf numFmtId="0" fontId="18" fillId="0" borderId="53" xfId="0" applyFont="1" applyBorder="1" applyAlignment="1">
      <alignment horizontal="left" vertical="top" wrapText="1"/>
    </xf>
    <xf numFmtId="0" fontId="4" fillId="0" borderId="53" xfId="0" applyFont="1" applyBorder="1"/>
    <xf numFmtId="0" fontId="4" fillId="0" borderId="57" xfId="0" applyFont="1" applyBorder="1" applyAlignment="1">
      <alignment horizontal="left" vertical="top" wrapText="1"/>
    </xf>
    <xf numFmtId="49" fontId="4" fillId="0" borderId="0" xfId="0" applyNumberFormat="1" applyFont="1" applyAlignment="1">
      <alignment horizontal="left" vertical="center"/>
    </xf>
    <xf numFmtId="49" fontId="19" fillId="0" borderId="0" xfId="0" applyNumberFormat="1" applyFont="1"/>
    <xf numFmtId="49" fontId="18" fillId="0" borderId="6"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4" fillId="0" borderId="55" xfId="0" applyFont="1" applyBorder="1"/>
    <xf numFmtId="49" fontId="4" fillId="0" borderId="55" xfId="0" applyNumberFormat="1" applyFont="1" applyBorder="1" applyAlignment="1">
      <alignment horizontal="left" vertical="top" wrapText="1"/>
    </xf>
    <xf numFmtId="0" fontId="4" fillId="0" borderId="54" xfId="0" applyFont="1" applyBorder="1"/>
    <xf numFmtId="49" fontId="4" fillId="0" borderId="54" xfId="0" applyNumberFormat="1" applyFont="1" applyBorder="1" applyAlignment="1">
      <alignment horizontal="left" vertical="top" wrapText="1"/>
    </xf>
    <xf numFmtId="0" fontId="4" fillId="0" borderId="54" xfId="0" applyFont="1" applyBorder="1" applyAlignment="1">
      <alignment horizontal="center"/>
    </xf>
    <xf numFmtId="49" fontId="19" fillId="0" borderId="6" xfId="0" applyNumberFormat="1" applyFont="1" applyFill="1" applyBorder="1"/>
    <xf numFmtId="0" fontId="19" fillId="0" borderId="6" xfId="0" applyFont="1" applyFill="1" applyBorder="1" applyAlignment="1">
      <alignment horizontal="center"/>
    </xf>
    <xf numFmtId="49" fontId="19" fillId="0" borderId="6" xfId="0" applyNumberFormat="1" applyFont="1" applyBorder="1"/>
    <xf numFmtId="3" fontId="19" fillId="0" borderId="6" xfId="0" applyNumberFormat="1" applyFont="1" applyBorder="1" applyAlignment="1">
      <alignment horizontal="center"/>
    </xf>
    <xf numFmtId="49" fontId="19" fillId="0" borderId="12" xfId="0" applyNumberFormat="1" applyFont="1" applyBorder="1"/>
    <xf numFmtId="0" fontId="75" fillId="0" borderId="0" xfId="0" applyFont="1" applyAlignment="1">
      <alignment horizontal="right"/>
    </xf>
    <xf numFmtId="0" fontId="14" fillId="0" borderId="0" xfId="0" applyFont="1" applyBorder="1" applyAlignment="1">
      <alignment horizontal="center"/>
    </xf>
    <xf numFmtId="0" fontId="14" fillId="0" borderId="0" xfId="0" applyFont="1" applyFill="1" applyBorder="1" applyAlignment="1">
      <alignment horizontal="left"/>
    </xf>
    <xf numFmtId="0" fontId="75" fillId="0" borderId="0" xfId="0" applyFont="1"/>
    <xf numFmtId="0" fontId="14" fillId="6" borderId="52" xfId="0" applyFont="1" applyFill="1" applyBorder="1"/>
    <xf numFmtId="0" fontId="0" fillId="0" borderId="0" xfId="0" applyAlignment="1">
      <alignment vertical="top"/>
    </xf>
    <xf numFmtId="0" fontId="19" fillId="0" borderId="1" xfId="0" applyFont="1" applyBorder="1" applyAlignment="1">
      <alignment horizontal="center" vertical="center" wrapText="1"/>
    </xf>
    <xf numFmtId="0" fontId="19" fillId="3" borderId="1" xfId="0" applyFont="1" applyFill="1" applyBorder="1" applyAlignment="1">
      <alignment horizontal="left" vertical="top" wrapText="1"/>
    </xf>
    <xf numFmtId="0" fontId="4" fillId="0" borderId="1" xfId="0" applyFont="1" applyBorder="1" applyAlignment="1">
      <alignment vertical="top"/>
    </xf>
    <xf numFmtId="0" fontId="4" fillId="0" borderId="1" xfId="0" applyFont="1" applyBorder="1" applyAlignment="1">
      <alignment horizontal="center"/>
    </xf>
    <xf numFmtId="17" fontId="4" fillId="0" borderId="48" xfId="0" applyNumberFormat="1" applyFont="1" applyBorder="1" applyAlignment="1">
      <alignment horizontal="center"/>
    </xf>
    <xf numFmtId="0" fontId="4" fillId="3" borderId="48" xfId="0" applyFont="1" applyFill="1" applyBorder="1" applyAlignment="1">
      <alignment horizontal="center"/>
    </xf>
    <xf numFmtId="0" fontId="4" fillId="3" borderId="48" xfId="0" applyFont="1" applyFill="1" applyBorder="1"/>
    <xf numFmtId="3" fontId="4" fillId="3" borderId="48" xfId="0" applyNumberFormat="1" applyFont="1" applyFill="1" applyBorder="1" applyAlignment="1">
      <alignment horizontal="center"/>
    </xf>
    <xf numFmtId="17" fontId="4" fillId="3" borderId="48" xfId="0" applyNumberFormat="1" applyFont="1" applyFill="1" applyBorder="1" applyAlignment="1">
      <alignment horizontal="center"/>
    </xf>
    <xf numFmtId="0" fontId="7" fillId="5" borderId="47" xfId="0" quotePrefix="1" applyFont="1" applyFill="1" applyBorder="1" applyAlignment="1">
      <alignment horizontal="center" vertical="center" wrapText="1"/>
    </xf>
    <xf numFmtId="0" fontId="4" fillId="0" borderId="48" xfId="11" applyFont="1" applyBorder="1" applyAlignment="1">
      <alignment horizontal="left"/>
    </xf>
    <xf numFmtId="0" fontId="19" fillId="0" borderId="48" xfId="11" applyFont="1" applyBorder="1" applyAlignment="1">
      <alignment horizontal="left" vertical="center" readingOrder="1"/>
    </xf>
    <xf numFmtId="0" fontId="4" fillId="0" borderId="83" xfId="0" applyFont="1" applyBorder="1"/>
    <xf numFmtId="0" fontId="4" fillId="0" borderId="84" xfId="0" applyFont="1" applyBorder="1" applyAlignment="1">
      <alignment horizontal="left" vertical="top" wrapText="1"/>
    </xf>
    <xf numFmtId="0" fontId="4" fillId="0" borderId="85" xfId="0" applyFont="1" applyBorder="1" applyAlignment="1">
      <alignment horizontal="center"/>
    </xf>
    <xf numFmtId="0" fontId="4" fillId="0" borderId="86" xfId="0" applyFont="1" applyBorder="1" applyAlignment="1">
      <alignment horizontal="center"/>
    </xf>
    <xf numFmtId="0" fontId="4" fillId="0" borderId="86" xfId="0" applyFont="1" applyBorder="1" applyAlignment="1">
      <alignment horizontal="left" vertical="top" wrapText="1"/>
    </xf>
    <xf numFmtId="0" fontId="4" fillId="0" borderId="48" xfId="0" applyFont="1" applyFill="1" applyBorder="1" applyAlignment="1">
      <alignment horizontal="left" vertical="top" wrapText="1"/>
    </xf>
    <xf numFmtId="0" fontId="4" fillId="0" borderId="48" xfId="0" applyFont="1" applyFill="1" applyBorder="1" applyAlignment="1">
      <alignment horizontal="center"/>
    </xf>
    <xf numFmtId="0" fontId="4" fillId="0" borderId="0" xfId="0" applyFont="1" applyFill="1"/>
    <xf numFmtId="0" fontId="4" fillId="0" borderId="48" xfId="11" applyFont="1" applyBorder="1"/>
    <xf numFmtId="0" fontId="4" fillId="0" borderId="6" xfId="11" applyFont="1" applyBorder="1"/>
    <xf numFmtId="49" fontId="19" fillId="0" borderId="48" xfId="0" applyNumberFormat="1" applyFont="1" applyFill="1" applyBorder="1" applyAlignment="1">
      <alignment horizontal="center"/>
    </xf>
    <xf numFmtId="3" fontId="19" fillId="3" borderId="48" xfId="0" applyNumberFormat="1" applyFont="1" applyFill="1" applyBorder="1" applyAlignment="1">
      <alignment horizontal="center"/>
    </xf>
    <xf numFmtId="0" fontId="4" fillId="3" borderId="0" xfId="0" applyFont="1" applyFill="1"/>
    <xf numFmtId="17" fontId="4" fillId="0" borderId="48" xfId="0" applyNumberFormat="1" applyFont="1" applyFill="1" applyBorder="1" applyAlignment="1">
      <alignment horizontal="center"/>
    </xf>
    <xf numFmtId="3" fontId="4" fillId="3" borderId="48" xfId="0" applyNumberFormat="1" applyFont="1" applyFill="1" applyBorder="1" applyAlignment="1">
      <alignment horizontal="center" vertical="top"/>
    </xf>
    <xf numFmtId="0" fontId="18" fillId="0" borderId="48" xfId="0" applyFont="1" applyFill="1" applyBorder="1" applyAlignment="1">
      <alignment horizontal="left" vertical="top" wrapText="1"/>
    </xf>
    <xf numFmtId="0" fontId="4" fillId="3" borderId="48" xfId="0" applyFont="1" applyFill="1" applyBorder="1" applyAlignment="1">
      <alignment horizontal="center" vertical="top"/>
    </xf>
    <xf numFmtId="0" fontId="18" fillId="3" borderId="57" xfId="0" applyFont="1" applyFill="1" applyBorder="1" applyAlignment="1">
      <alignment horizontal="left" vertical="top" wrapText="1"/>
    </xf>
    <xf numFmtId="0" fontId="13" fillId="0" borderId="48" xfId="0" applyFont="1" applyFill="1" applyBorder="1" applyAlignment="1">
      <alignment horizontal="left" vertical="top" wrapText="1"/>
    </xf>
    <xf numFmtId="0" fontId="3" fillId="0" borderId="57" xfId="0" applyFont="1" applyFill="1" applyBorder="1" applyAlignment="1">
      <alignment horizontal="center" vertical="center"/>
    </xf>
    <xf numFmtId="0" fontId="4" fillId="0" borderId="6" xfId="0" applyFont="1" applyFill="1" applyBorder="1" applyAlignment="1">
      <alignment horizontal="left" vertical="top" wrapText="1"/>
    </xf>
    <xf numFmtId="0" fontId="4" fillId="3" borderId="57" xfId="0" applyFont="1" applyFill="1" applyBorder="1"/>
    <xf numFmtId="0" fontId="57" fillId="0" borderId="48" xfId="0" applyFont="1" applyFill="1" applyBorder="1" applyAlignment="1">
      <alignment horizontal="center" vertical="center"/>
    </xf>
    <xf numFmtId="0" fontId="19" fillId="0" borderId="57" xfId="0" applyFont="1" applyFill="1" applyBorder="1"/>
    <xf numFmtId="0" fontId="57" fillId="0" borderId="87" xfId="0" applyFont="1" applyFill="1" applyBorder="1" applyAlignment="1">
      <alignment horizontal="center" vertical="center"/>
    </xf>
    <xf numFmtId="0" fontId="19" fillId="0" borderId="86" xfId="0" applyFont="1" applyFill="1" applyBorder="1"/>
    <xf numFmtId="0" fontId="77" fillId="0" borderId="48" xfId="0" applyFont="1" applyFill="1" applyBorder="1" applyAlignment="1">
      <alignment horizontal="center" vertical="center"/>
    </xf>
    <xf numFmtId="0" fontId="19" fillId="0" borderId="48" xfId="0" applyFont="1" applyFill="1" applyBorder="1"/>
    <xf numFmtId="0" fontId="78" fillId="0" borderId="87" xfId="0" applyFont="1" applyFill="1" applyBorder="1" applyAlignment="1">
      <alignment horizontal="center" vertical="center"/>
    </xf>
    <xf numFmtId="0" fontId="4" fillId="0" borderId="86" xfId="0" applyFont="1" applyFill="1" applyBorder="1"/>
    <xf numFmtId="0" fontId="78" fillId="0" borderId="48" xfId="0" applyFont="1" applyFill="1" applyBorder="1" applyAlignment="1">
      <alignment horizontal="center" vertical="center"/>
    </xf>
    <xf numFmtId="0" fontId="78" fillId="0" borderId="57" xfId="0" applyFont="1" applyFill="1" applyBorder="1" applyAlignment="1">
      <alignment horizontal="center" vertical="center"/>
    </xf>
    <xf numFmtId="0" fontId="4" fillId="0" borderId="6" xfId="0" applyFont="1" applyFill="1" applyBorder="1"/>
    <xf numFmtId="0" fontId="21" fillId="0" borderId="57" xfId="0" applyFont="1" applyFill="1" applyBorder="1" applyAlignment="1">
      <alignment horizontal="center" vertical="center"/>
    </xf>
    <xf numFmtId="0" fontId="19" fillId="0" borderId="57" xfId="0" applyFont="1" applyFill="1" applyBorder="1" applyAlignment="1">
      <alignment horizontal="center" vertical="center"/>
    </xf>
    <xf numFmtId="0" fontId="14" fillId="0" borderId="48" xfId="0" applyFont="1" applyFill="1" applyBorder="1"/>
    <xf numFmtId="0" fontId="21" fillId="0" borderId="48" xfId="0" applyFont="1" applyFill="1" applyBorder="1" applyAlignment="1">
      <alignment horizontal="center" vertical="center"/>
    </xf>
    <xf numFmtId="0" fontId="21" fillId="0" borderId="53" xfId="0" applyFont="1" applyFill="1" applyBorder="1" applyAlignment="1">
      <alignment horizontal="center" vertical="center"/>
    </xf>
    <xf numFmtId="0" fontId="4" fillId="0" borderId="57" xfId="0" applyFont="1" applyFill="1" applyBorder="1"/>
    <xf numFmtId="0" fontId="19" fillId="0" borderId="6"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49" xfId="0" applyFont="1" applyFill="1" applyBorder="1" applyAlignment="1">
      <alignment horizontal="center" vertical="center"/>
    </xf>
    <xf numFmtId="0" fontId="3" fillId="0" borderId="87" xfId="0" applyFont="1" applyFill="1" applyBorder="1" applyAlignment="1">
      <alignment horizontal="center" vertical="center"/>
    </xf>
    <xf numFmtId="0" fontId="21" fillId="0" borderId="87" xfId="0" applyFont="1" applyFill="1" applyBorder="1" applyAlignment="1">
      <alignment horizontal="center" vertical="center"/>
    </xf>
    <xf numFmtId="0" fontId="19" fillId="0" borderId="88" xfId="0" applyFont="1" applyFill="1" applyBorder="1"/>
    <xf numFmtId="0" fontId="19" fillId="0" borderId="84" xfId="0" applyFont="1" applyFill="1" applyBorder="1"/>
    <xf numFmtId="0" fontId="13" fillId="0" borderId="6" xfId="0" applyFont="1" applyFill="1" applyBorder="1"/>
    <xf numFmtId="0" fontId="4" fillId="3" borderId="53" xfId="0" applyFont="1" applyFill="1" applyBorder="1" applyAlignment="1">
      <alignment horizontal="left" vertical="top" wrapText="1"/>
    </xf>
    <xf numFmtId="0" fontId="4" fillId="0" borderId="83" xfId="0" applyFont="1" applyFill="1" applyBorder="1" applyAlignment="1">
      <alignment horizontal="center"/>
    </xf>
    <xf numFmtId="0" fontId="4" fillId="3" borderId="48" xfId="0" applyFont="1" applyFill="1" applyBorder="1" applyAlignment="1">
      <alignment horizontal="left"/>
    </xf>
    <xf numFmtId="0" fontId="4" fillId="0" borderId="83" xfId="0" applyFont="1" applyFill="1" applyBorder="1" applyAlignment="1">
      <alignment horizontal="left" vertical="top" wrapText="1"/>
    </xf>
    <xf numFmtId="0" fontId="4" fillId="0" borderId="48" xfId="0" applyFont="1" applyFill="1" applyBorder="1" applyAlignment="1">
      <alignment horizontal="left"/>
    </xf>
    <xf numFmtId="0" fontId="74" fillId="0" borderId="76" xfId="0" applyFont="1" applyFill="1" applyBorder="1"/>
    <xf numFmtId="0" fontId="4" fillId="0" borderId="6" xfId="0" applyFont="1" applyFill="1" applyBorder="1" applyAlignment="1">
      <alignment vertical="center"/>
    </xf>
    <xf numFmtId="0" fontId="4" fillId="0" borderId="76" xfId="0" applyFont="1" applyFill="1" applyBorder="1" applyAlignment="1">
      <alignment vertical="center"/>
    </xf>
    <xf numFmtId="0" fontId="4" fillId="0" borderId="0" xfId="0" applyFont="1" applyFill="1" applyBorder="1"/>
    <xf numFmtId="0" fontId="22" fillId="0" borderId="76" xfId="0" applyFont="1" applyFill="1" applyBorder="1"/>
    <xf numFmtId="0" fontId="14" fillId="0" borderId="76" xfId="0" applyFont="1" applyFill="1" applyBorder="1"/>
    <xf numFmtId="0" fontId="19" fillId="0" borderId="6" xfId="0" applyFont="1" applyFill="1" applyBorder="1" applyAlignment="1">
      <alignment vertical="center"/>
    </xf>
    <xf numFmtId="0" fontId="19" fillId="0" borderId="76" xfId="0" applyFont="1" applyFill="1" applyBorder="1" applyAlignment="1">
      <alignment vertical="center"/>
    </xf>
    <xf numFmtId="0" fontId="19" fillId="0" borderId="76" xfId="0" applyFont="1" applyFill="1" applyBorder="1"/>
    <xf numFmtId="0" fontId="19" fillId="0" borderId="89" xfId="0" applyFont="1" applyFill="1" applyBorder="1"/>
    <xf numFmtId="0" fontId="19" fillId="0" borderId="90" xfId="0" applyFont="1" applyFill="1" applyBorder="1"/>
    <xf numFmtId="0" fontId="19" fillId="0" borderId="52" xfId="0" applyFont="1" applyFill="1" applyBorder="1" applyAlignment="1">
      <alignment vertical="center"/>
    </xf>
    <xf numFmtId="0" fontId="22" fillId="0" borderId="52" xfId="0" applyFont="1" applyFill="1" applyBorder="1"/>
    <xf numFmtId="0" fontId="19" fillId="0" borderId="70" xfId="0" applyFont="1" applyFill="1" applyBorder="1"/>
    <xf numFmtId="0" fontId="22" fillId="0" borderId="70" xfId="0" applyFont="1" applyFill="1" applyBorder="1"/>
    <xf numFmtId="0" fontId="4" fillId="0" borderId="86" xfId="0" applyFont="1" applyFill="1" applyBorder="1" applyAlignment="1">
      <alignment horizontal="center"/>
    </xf>
    <xf numFmtId="0" fontId="4" fillId="0" borderId="91" xfId="0" applyFont="1" applyFill="1" applyBorder="1" applyAlignment="1">
      <alignment vertical="center"/>
    </xf>
    <xf numFmtId="0" fontId="80" fillId="0" borderId="0" xfId="0" applyFont="1" applyFill="1"/>
    <xf numFmtId="0" fontId="12" fillId="0" borderId="1" xfId="0" applyFont="1" applyBorder="1" applyAlignment="1">
      <alignment horizontal="center" vertical="center" wrapText="1"/>
    </xf>
    <xf numFmtId="0" fontId="13" fillId="0" borderId="1" xfId="0" applyFont="1" applyBorder="1" applyAlignment="1">
      <alignment vertical="top"/>
    </xf>
    <xf numFmtId="0" fontId="82" fillId="0" borderId="1" xfId="0" applyFont="1" applyFill="1" applyBorder="1"/>
    <xf numFmtId="3" fontId="4" fillId="0" borderId="1" xfId="0" applyNumberFormat="1" applyFont="1" applyBorder="1"/>
    <xf numFmtId="0" fontId="80" fillId="0" borderId="6" xfId="0" applyFont="1" applyFill="1" applyBorder="1" applyAlignment="1">
      <alignment vertical="top" wrapText="1"/>
    </xf>
    <xf numFmtId="0" fontId="80" fillId="0" borderId="1" xfId="0" applyFont="1" applyFill="1" applyBorder="1" applyAlignment="1">
      <alignment vertical="top" wrapText="1"/>
    </xf>
    <xf numFmtId="0" fontId="80" fillId="0" borderId="12" xfId="0" applyFont="1" applyFill="1" applyBorder="1" applyAlignment="1">
      <alignment vertical="top" wrapText="1"/>
    </xf>
    <xf numFmtId="0" fontId="82" fillId="0" borderId="1" xfId="0" applyFont="1" applyFill="1" applyBorder="1" applyAlignment="1">
      <alignment vertical="top" wrapText="1"/>
    </xf>
    <xf numFmtId="0" fontId="4" fillId="0" borderId="1" xfId="0" applyFont="1" applyBorder="1" applyAlignment="1"/>
    <xf numFmtId="0" fontId="4" fillId="0" borderId="0" xfId="0" applyFont="1" applyBorder="1" applyAlignment="1">
      <alignment horizontal="left"/>
    </xf>
    <xf numFmtId="0" fontId="83" fillId="0" borderId="1" xfId="0" applyFont="1" applyFill="1" applyBorder="1" applyAlignment="1">
      <alignment vertical="top" wrapText="1"/>
    </xf>
    <xf numFmtId="0" fontId="4" fillId="0" borderId="1" xfId="0" applyFont="1" applyBorder="1" applyAlignment="1">
      <alignment horizontal="left"/>
    </xf>
    <xf numFmtId="0" fontId="83" fillId="0" borderId="12" xfId="0" applyFont="1" applyFill="1" applyBorder="1" applyAlignment="1">
      <alignment vertical="top" wrapText="1"/>
    </xf>
    <xf numFmtId="0" fontId="84" fillId="0" borderId="12" xfId="0" applyFont="1" applyFill="1" applyBorder="1" applyAlignment="1">
      <alignment vertical="top" wrapText="1"/>
    </xf>
    <xf numFmtId="0" fontId="86" fillId="0" borderId="0" xfId="0" applyFont="1" applyAlignment="1"/>
    <xf numFmtId="0" fontId="86" fillId="0" borderId="1" xfId="0" applyFont="1" applyBorder="1" applyAlignment="1"/>
    <xf numFmtId="0" fontId="86" fillId="0" borderId="1" xfId="0" applyFont="1" applyBorder="1" applyAlignment="1">
      <alignment horizontal="left" vertical="top" wrapText="1"/>
    </xf>
    <xf numFmtId="0" fontId="4" fillId="3" borderId="0" xfId="0" applyFont="1" applyFill="1" applyAlignment="1">
      <alignment horizontal="left" vertical="center"/>
    </xf>
    <xf numFmtId="0" fontId="19" fillId="0" borderId="0" xfId="0" applyFont="1" applyAlignment="1">
      <alignment horizontal="center"/>
    </xf>
    <xf numFmtId="0" fontId="18" fillId="3" borderId="47" xfId="0" applyFont="1" applyFill="1" applyBorder="1" applyAlignment="1">
      <alignment horizontal="left" vertical="top" wrapText="1"/>
    </xf>
    <xf numFmtId="0" fontId="13" fillId="3" borderId="48" xfId="0" applyFont="1" applyFill="1" applyBorder="1" applyAlignment="1">
      <alignment horizontal="left" vertical="top" wrapText="1"/>
    </xf>
    <xf numFmtId="0" fontId="19" fillId="0" borderId="48" xfId="0" applyFont="1" applyBorder="1" applyAlignment="1">
      <alignment horizontal="center"/>
    </xf>
    <xf numFmtId="0" fontId="19" fillId="0" borderId="48" xfId="0" applyFont="1" applyFill="1" applyBorder="1" applyAlignment="1">
      <alignment horizontal="center"/>
    </xf>
    <xf numFmtId="0" fontId="4" fillId="3" borderId="0" xfId="0" applyFont="1" applyFill="1" applyAlignment="1">
      <alignment horizontal="left" vertical="top" wrapText="1"/>
    </xf>
    <xf numFmtId="0" fontId="4" fillId="0" borderId="0" xfId="0" applyFont="1" applyAlignment="1"/>
    <xf numFmtId="0" fontId="13" fillId="3" borderId="0" xfId="0" applyFont="1" applyFill="1" applyProtection="1">
      <protection locked="0"/>
    </xf>
    <xf numFmtId="0" fontId="4" fillId="3" borderId="0" xfId="0" applyFont="1" applyFill="1" applyProtection="1">
      <protection locked="0"/>
    </xf>
    <xf numFmtId="0" fontId="4" fillId="0" borderId="0" xfId="0" applyFont="1" applyAlignment="1" applyProtection="1">
      <protection locked="0"/>
    </xf>
    <xf numFmtId="0" fontId="4" fillId="0" borderId="0" xfId="0" applyFont="1" applyAlignment="1" applyProtection="1">
      <alignment vertical="center"/>
      <protection locked="0"/>
    </xf>
    <xf numFmtId="0" fontId="13" fillId="3" borderId="0" xfId="0" applyFont="1" applyFill="1" applyAlignment="1" applyProtection="1">
      <alignment horizontal="left" vertical="top"/>
      <protection locked="0"/>
    </xf>
    <xf numFmtId="0" fontId="4" fillId="3" borderId="0" xfId="0" applyFont="1" applyFill="1" applyAlignment="1" applyProtection="1">
      <alignment horizontal="left"/>
      <protection locked="0"/>
    </xf>
    <xf numFmtId="0" fontId="19" fillId="0" borderId="0" xfId="0" applyFont="1" applyAlignment="1"/>
    <xf numFmtId="0" fontId="13" fillId="3" borderId="76" xfId="0" applyFont="1" applyFill="1" applyBorder="1" applyAlignment="1">
      <alignment horizontal="left" vertical="top" wrapText="1" shrinkToFit="1"/>
    </xf>
    <xf numFmtId="43" fontId="4" fillId="0" borderId="76" xfId="1" applyFont="1" applyFill="1" applyBorder="1" applyAlignment="1">
      <alignment horizontal="center" vertical="top" wrapText="1"/>
    </xf>
    <xf numFmtId="49" fontId="4" fillId="0" borderId="76" xfId="0" applyNumberFormat="1" applyFont="1" applyFill="1" applyBorder="1" applyAlignment="1">
      <alignment horizontal="center" vertical="top" wrapText="1"/>
    </xf>
    <xf numFmtId="0" fontId="15" fillId="0" borderId="0" xfId="0" applyFont="1"/>
    <xf numFmtId="0" fontId="4" fillId="3" borderId="76" xfId="0" applyFont="1" applyFill="1" applyBorder="1" applyAlignment="1">
      <alignment horizontal="left" vertical="top" wrapText="1" shrinkToFit="1"/>
    </xf>
    <xf numFmtId="0" fontId="19" fillId="0" borderId="96" xfId="0" applyFont="1" applyBorder="1" applyAlignment="1">
      <alignment horizontal="center"/>
    </xf>
    <xf numFmtId="0" fontId="19" fillId="3" borderId="76" xfId="0" applyFont="1" applyFill="1" applyBorder="1" applyAlignment="1">
      <alignment horizontal="left" vertical="top" wrapText="1" shrinkToFit="1"/>
    </xf>
    <xf numFmtId="0" fontId="13" fillId="0" borderId="76" xfId="12" applyFont="1" applyFill="1" applyBorder="1" applyAlignment="1">
      <alignment wrapText="1"/>
    </xf>
    <xf numFmtId="188" fontId="14" fillId="0" borderId="76" xfId="1" applyNumberFormat="1" applyFont="1" applyFill="1" applyBorder="1" applyAlignment="1">
      <alignment horizontal="center" vertical="top" wrapText="1"/>
    </xf>
    <xf numFmtId="3" fontId="19" fillId="0" borderId="76" xfId="1" applyNumberFormat="1" applyFont="1" applyFill="1" applyBorder="1" applyAlignment="1">
      <alignment horizontal="center" vertical="top" wrapText="1"/>
    </xf>
    <xf numFmtId="188" fontId="19" fillId="0" borderId="76" xfId="1" applyNumberFormat="1" applyFont="1" applyFill="1" applyBorder="1" applyAlignment="1">
      <alignment horizontal="center" vertical="top" wrapText="1"/>
    </xf>
    <xf numFmtId="3" fontId="14" fillId="0" borderId="76" xfId="1" applyNumberFormat="1" applyFont="1" applyFill="1" applyBorder="1" applyAlignment="1">
      <alignment horizontal="center" vertical="top" wrapText="1"/>
    </xf>
    <xf numFmtId="0" fontId="14" fillId="0" borderId="76" xfId="1" applyNumberFormat="1" applyFont="1" applyFill="1" applyBorder="1" applyAlignment="1">
      <alignment horizontal="center" vertical="top" wrapText="1"/>
    </xf>
    <xf numFmtId="0" fontId="13" fillId="0" borderId="48" xfId="0" applyFont="1" applyBorder="1" applyAlignment="1">
      <alignment horizontal="center"/>
    </xf>
    <xf numFmtId="0" fontId="13" fillId="3" borderId="53" xfId="0" applyFont="1" applyFill="1" applyBorder="1" applyAlignment="1">
      <alignment horizontal="left" vertical="top" wrapText="1"/>
    </xf>
    <xf numFmtId="0" fontId="13" fillId="3" borderId="57" xfId="0" applyFont="1" applyFill="1" applyBorder="1" applyAlignment="1">
      <alignment horizontal="left" vertical="top" wrapText="1"/>
    </xf>
    <xf numFmtId="0" fontId="4" fillId="0" borderId="96" xfId="0" applyFont="1" applyBorder="1" applyAlignment="1">
      <alignment horizontal="center"/>
    </xf>
    <xf numFmtId="0" fontId="4" fillId="0" borderId="93" xfId="0" applyFont="1" applyBorder="1"/>
    <xf numFmtId="0" fontId="4" fillId="0" borderId="96" xfId="0" applyFont="1" applyBorder="1"/>
    <xf numFmtId="0" fontId="4" fillId="3" borderId="96" xfId="0" applyFont="1" applyFill="1" applyBorder="1" applyAlignment="1">
      <alignment horizontal="left" vertical="top" wrapText="1"/>
    </xf>
    <xf numFmtId="0" fontId="13" fillId="0" borderId="47" xfId="0" applyFont="1" applyBorder="1" applyAlignment="1">
      <alignment horizontal="center"/>
    </xf>
    <xf numFmtId="0" fontId="13" fillId="3" borderId="47" xfId="0" applyFont="1" applyFill="1" applyBorder="1" applyAlignment="1">
      <alignment horizontal="left" vertical="top" wrapText="1"/>
    </xf>
    <xf numFmtId="0" fontId="19" fillId="0" borderId="47" xfId="0" applyFont="1" applyBorder="1" applyAlignment="1">
      <alignment horizontal="center"/>
    </xf>
    <xf numFmtId="0" fontId="4" fillId="3" borderId="6" xfId="0" applyFont="1" applyFill="1" applyBorder="1" applyAlignment="1">
      <alignment horizontal="left" vertical="top" wrapText="1"/>
    </xf>
    <xf numFmtId="0" fontId="19" fillId="0" borderId="1" xfId="0" applyFont="1" applyBorder="1" applyAlignment="1">
      <alignment vertical="center"/>
    </xf>
    <xf numFmtId="0" fontId="19" fillId="0" borderId="1" xfId="0" applyFont="1" applyFill="1" applyBorder="1" applyAlignment="1">
      <alignment horizontal="center"/>
    </xf>
    <xf numFmtId="0" fontId="0" fillId="3" borderId="0" xfId="0" applyFill="1"/>
    <xf numFmtId="0" fontId="6" fillId="0" borderId="1" xfId="0" applyFont="1" applyBorder="1"/>
    <xf numFmtId="0" fontId="7" fillId="0" borderId="1" xfId="0" applyFont="1" applyBorder="1" applyAlignment="1">
      <alignment horizontal="left" vertical="center"/>
    </xf>
    <xf numFmtId="0" fontId="14" fillId="0" borderId="1" xfId="0" applyFont="1" applyFill="1" applyBorder="1" applyAlignment="1">
      <alignment vertical="center"/>
    </xf>
    <xf numFmtId="0" fontId="19" fillId="3" borderId="1" xfId="0" applyFont="1" applyFill="1" applyBorder="1" applyAlignment="1">
      <alignment horizontal="center" vertical="center" shrinkToFit="1"/>
    </xf>
    <xf numFmtId="0" fontId="19" fillId="3" borderId="1" xfId="0" applyFont="1" applyFill="1" applyBorder="1" applyAlignment="1">
      <alignment horizontal="center" vertical="center"/>
    </xf>
    <xf numFmtId="188" fontId="19" fillId="3" borderId="1" xfId="1" applyNumberFormat="1" applyFont="1" applyFill="1" applyBorder="1" applyAlignment="1">
      <alignment vertical="center" shrinkToFit="1"/>
    </xf>
    <xf numFmtId="0" fontId="19" fillId="3" borderId="1" xfId="0" applyFont="1" applyFill="1" applyBorder="1" applyAlignment="1">
      <alignment vertical="center"/>
    </xf>
    <xf numFmtId="0" fontId="19" fillId="3" borderId="1" xfId="0" applyFont="1" applyFill="1" applyBorder="1" applyAlignment="1">
      <alignment horizontal="center" vertical="center" wrapText="1"/>
    </xf>
    <xf numFmtId="0" fontId="19" fillId="0" borderId="1" xfId="0" applyFont="1" applyFill="1" applyBorder="1" applyAlignment="1">
      <alignment vertical="center"/>
    </xf>
    <xf numFmtId="188" fontId="19" fillId="3" borderId="1" xfId="1" applyNumberFormat="1" applyFont="1" applyFill="1" applyBorder="1" applyAlignment="1">
      <alignment horizontal="center" vertical="center" shrinkToFit="1"/>
    </xf>
    <xf numFmtId="0" fontId="19" fillId="0" borderId="1" xfId="0" applyFont="1" applyFill="1" applyBorder="1" applyAlignment="1">
      <alignment horizontal="left" vertical="center" readingOrder="1"/>
    </xf>
    <xf numFmtId="188" fontId="19" fillId="3" borderId="1" xfId="1" applyNumberFormat="1" applyFont="1" applyFill="1" applyBorder="1" applyAlignment="1">
      <alignment horizontal="left" vertical="center"/>
    </xf>
    <xf numFmtId="0" fontId="19" fillId="0" borderId="0" xfId="0" applyFont="1" applyAlignment="1">
      <alignment horizontal="left" vertical="center" readingOrder="1"/>
    </xf>
    <xf numFmtId="17" fontId="19" fillId="3" borderId="1" xfId="0" applyNumberFormat="1" applyFont="1" applyFill="1" applyBorder="1" applyAlignment="1">
      <alignment horizontal="center" vertical="center" wrapText="1"/>
    </xf>
    <xf numFmtId="0" fontId="19" fillId="3" borderId="1" xfId="0" applyFont="1" applyFill="1" applyBorder="1" applyAlignment="1">
      <alignment vertical="center" shrinkToFit="1"/>
    </xf>
    <xf numFmtId="188" fontId="19" fillId="0" borderId="1" xfId="1" applyNumberFormat="1" applyFont="1" applyBorder="1" applyAlignment="1">
      <alignment vertical="center"/>
    </xf>
    <xf numFmtId="9" fontId="19"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188" fontId="19" fillId="0" borderId="1" xfId="1"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92" fillId="0" borderId="1" xfId="0" applyFont="1" applyBorder="1" applyAlignment="1">
      <alignment horizontal="center" vertical="center"/>
    </xf>
    <xf numFmtId="188" fontId="92" fillId="3" borderId="1" xfId="1" applyNumberFormat="1" applyFont="1" applyFill="1" applyBorder="1" applyAlignment="1">
      <alignment horizontal="center" vertical="center" shrinkToFit="1"/>
    </xf>
    <xf numFmtId="0" fontId="93" fillId="0" borderId="1" xfId="0" applyFont="1" applyFill="1" applyBorder="1" applyAlignment="1">
      <alignment horizontal="center" vertical="center"/>
    </xf>
    <xf numFmtId="0" fontId="92" fillId="3" borderId="1" xfId="0" applyFont="1" applyFill="1" applyBorder="1" applyAlignment="1">
      <alignment horizontal="center" vertical="center" shrinkToFit="1"/>
    </xf>
    <xf numFmtId="0" fontId="4" fillId="0" borderId="47" xfId="0" applyFont="1" applyBorder="1" applyAlignment="1"/>
    <xf numFmtId="0" fontId="4" fillId="0" borderId="48" xfId="0" applyFont="1" applyBorder="1" applyAlignment="1"/>
    <xf numFmtId="0" fontId="13" fillId="16" borderId="76" xfId="0" applyFont="1" applyFill="1" applyBorder="1" applyAlignment="1">
      <alignment vertical="center"/>
    </xf>
    <xf numFmtId="0" fontId="4" fillId="0" borderId="76" xfId="0" applyFont="1" applyBorder="1" applyProtection="1">
      <protection locked="0"/>
    </xf>
    <xf numFmtId="0" fontId="4" fillId="0" borderId="76" xfId="0" applyFont="1" applyBorder="1" applyAlignment="1" applyProtection="1">
      <alignment horizontal="center"/>
      <protection locked="0"/>
    </xf>
    <xf numFmtId="0" fontId="4" fillId="0" borderId="76" xfId="0" applyFont="1" applyBorder="1" applyAlignment="1">
      <alignment vertical="center"/>
    </xf>
    <xf numFmtId="0" fontId="4" fillId="3" borderId="76" xfId="0" applyFont="1" applyFill="1" applyBorder="1"/>
    <xf numFmtId="0" fontId="4" fillId="3" borderId="76" xfId="0" applyFont="1" applyFill="1" applyBorder="1" applyAlignment="1" applyProtection="1">
      <alignment horizontal="center"/>
      <protection locked="0"/>
    </xf>
    <xf numFmtId="0" fontId="13" fillId="16" borderId="76" xfId="0" applyFont="1" applyFill="1" applyBorder="1"/>
    <xf numFmtId="3" fontId="4" fillId="0" borderId="48" xfId="0" applyNumberFormat="1" applyFont="1" applyBorder="1" applyAlignment="1"/>
    <xf numFmtId="0" fontId="13" fillId="3" borderId="76" xfId="0" applyFont="1" applyFill="1" applyBorder="1"/>
    <xf numFmtId="0" fontId="39" fillId="0" borderId="0" xfId="0" applyFont="1"/>
    <xf numFmtId="0" fontId="4" fillId="0" borderId="76" xfId="0" applyFont="1" applyBorder="1" applyAlignment="1" applyProtection="1">
      <alignment horizontal="center" wrapText="1"/>
      <protection locked="0"/>
    </xf>
    <xf numFmtId="0" fontId="19" fillId="0" borderId="76" xfId="0" applyFont="1" applyBorder="1" applyAlignment="1" applyProtection="1">
      <alignment horizontal="center"/>
      <protection locked="0"/>
    </xf>
    <xf numFmtId="0" fontId="35" fillId="0" borderId="0" xfId="0" applyFont="1"/>
    <xf numFmtId="0" fontId="19" fillId="3" borderId="76" xfId="0" applyFont="1" applyFill="1" applyBorder="1" applyAlignment="1">
      <alignment vertical="center"/>
    </xf>
    <xf numFmtId="0" fontId="4" fillId="0" borderId="76" xfId="0" applyFont="1" applyBorder="1"/>
    <xf numFmtId="0" fontId="13" fillId="16" borderId="78" xfId="0" applyFont="1" applyFill="1" applyBorder="1" applyAlignment="1">
      <alignment wrapText="1"/>
    </xf>
    <xf numFmtId="0" fontId="19" fillId="0" borderId="78" xfId="0" applyFont="1" applyBorder="1" applyAlignment="1" applyProtection="1">
      <alignment horizontal="center"/>
      <protection locked="0"/>
    </xf>
    <xf numFmtId="0" fontId="4" fillId="0" borderId="78" xfId="0" applyFont="1" applyBorder="1" applyAlignment="1" applyProtection="1">
      <alignment horizontal="center"/>
      <protection locked="0"/>
    </xf>
    <xf numFmtId="0" fontId="4" fillId="0" borderId="53" xfId="0" applyFont="1" applyBorder="1" applyAlignment="1"/>
    <xf numFmtId="3" fontId="4" fillId="0" borderId="0" xfId="0" applyNumberFormat="1" applyFont="1"/>
    <xf numFmtId="188" fontId="4" fillId="0" borderId="0" xfId="0" applyNumberFormat="1" applyFont="1"/>
    <xf numFmtId="0" fontId="4" fillId="0" borderId="0" xfId="0" applyFont="1" applyBorder="1" applyAlignment="1"/>
    <xf numFmtId="0" fontId="14" fillId="0" borderId="1" xfId="0" applyFont="1" applyBorder="1" applyAlignment="1"/>
    <xf numFmtId="3" fontId="14" fillId="0" borderId="1" xfId="0" applyNumberFormat="1" applyFont="1" applyBorder="1" applyAlignment="1"/>
    <xf numFmtId="3" fontId="14" fillId="0" borderId="1" xfId="0" applyNumberFormat="1" applyFont="1" applyBorder="1"/>
    <xf numFmtId="0" fontId="94" fillId="0" borderId="0" xfId="13" applyFont="1" applyFill="1"/>
    <xf numFmtId="0" fontId="0" fillId="0" borderId="0" xfId="0" applyFill="1"/>
    <xf numFmtId="0" fontId="1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xf>
    <xf numFmtId="0" fontId="13" fillId="0" borderId="0" xfId="0" applyFont="1" applyFill="1"/>
    <xf numFmtId="0" fontId="14" fillId="0" borderId="0" xfId="0" applyFont="1" applyFill="1" applyAlignment="1">
      <alignment horizontal="left" vertical="center"/>
    </xf>
    <xf numFmtId="0" fontId="4" fillId="0" borderId="0" xfId="0" applyFont="1" applyFill="1" applyAlignment="1"/>
    <xf numFmtId="0" fontId="14" fillId="0" borderId="0" xfId="0" applyFont="1" applyFill="1" applyAlignment="1">
      <alignment vertical="center" wrapText="1"/>
    </xf>
    <xf numFmtId="0" fontId="14" fillId="0" borderId="0" xfId="0" applyFont="1" applyFill="1" applyAlignment="1">
      <alignment vertical="center"/>
    </xf>
    <xf numFmtId="0" fontId="14" fillId="0" borderId="0" xfId="13" applyFont="1" applyFill="1"/>
    <xf numFmtId="0" fontId="19" fillId="0" borderId="0" xfId="13" applyFont="1" applyFill="1" applyAlignment="1">
      <alignment horizontal="left" vertical="center"/>
    </xf>
    <xf numFmtId="0" fontId="19" fillId="0" borderId="0" xfId="13" applyFont="1" applyFill="1"/>
    <xf numFmtId="0" fontId="19" fillId="0" borderId="0" xfId="13" applyFont="1" applyFill="1" applyAlignment="1">
      <alignment horizontal="center"/>
    </xf>
    <xf numFmtId="0" fontId="95" fillId="0" borderId="0" xfId="0" applyFont="1" applyFill="1"/>
    <xf numFmtId="0" fontId="19" fillId="0" borderId="50" xfId="13" applyFont="1" applyFill="1" applyBorder="1" applyAlignment="1">
      <alignment horizontal="center"/>
    </xf>
    <xf numFmtId="0" fontId="19" fillId="0" borderId="50" xfId="13" applyFont="1" applyFill="1" applyBorder="1"/>
    <xf numFmtId="0" fontId="14" fillId="0" borderId="52" xfId="0" applyFont="1" applyFill="1" applyBorder="1" applyAlignment="1">
      <alignment horizontal="center"/>
    </xf>
    <xf numFmtId="0" fontId="19" fillId="0" borderId="52" xfId="13" applyFont="1" applyFill="1" applyBorder="1" applyAlignment="1">
      <alignment horizontal="center" vertical="center" wrapText="1"/>
    </xf>
    <xf numFmtId="0" fontId="19" fillId="0" borderId="52" xfId="0" applyFont="1" applyFill="1" applyBorder="1"/>
    <xf numFmtId="0" fontId="19" fillId="0" borderId="52" xfId="0" quotePrefix="1" applyFont="1" applyFill="1" applyBorder="1"/>
    <xf numFmtId="0" fontId="31" fillId="0" borderId="52" xfId="0" applyFont="1" applyFill="1" applyBorder="1" applyAlignment="1">
      <alignment horizontal="center" vertical="center"/>
    </xf>
    <xf numFmtId="0" fontId="31" fillId="0" borderId="52" xfId="0" applyFont="1" applyFill="1" applyBorder="1" applyAlignment="1">
      <alignment horizontal="center" shrinkToFit="1"/>
    </xf>
    <xf numFmtId="0" fontId="19" fillId="0" borderId="52" xfId="0" applyFont="1" applyFill="1" applyBorder="1" applyAlignment="1">
      <alignment horizontal="center" shrinkToFit="1"/>
    </xf>
    <xf numFmtId="0" fontId="19" fillId="0" borderId="52" xfId="0" applyFont="1" applyFill="1" applyBorder="1" applyAlignment="1">
      <alignment horizontal="center" vertical="center"/>
    </xf>
    <xf numFmtId="0" fontId="19" fillId="0" borderId="52" xfId="0" applyFont="1" applyFill="1" applyBorder="1" applyAlignment="1"/>
    <xf numFmtId="188" fontId="19" fillId="0" borderId="52" xfId="14" applyNumberFormat="1" applyFont="1" applyFill="1" applyBorder="1" applyAlignment="1">
      <alignment horizontal="center" shrinkToFit="1"/>
    </xf>
    <xf numFmtId="188" fontId="31" fillId="0" borderId="52" xfId="14" applyNumberFormat="1" applyFont="1" applyFill="1" applyBorder="1" applyAlignment="1">
      <alignment horizontal="center" shrinkToFit="1"/>
    </xf>
    <xf numFmtId="0" fontId="31" fillId="0" borderId="52" xfId="0" applyFont="1" applyFill="1" applyBorder="1" applyAlignment="1">
      <alignment horizontal="left" vertical="center"/>
    </xf>
    <xf numFmtId="188" fontId="19" fillId="0" borderId="0" xfId="0" applyNumberFormat="1" applyFont="1" applyFill="1"/>
    <xf numFmtId="0" fontId="19" fillId="0" borderId="52" xfId="0" applyFont="1" applyFill="1" applyBorder="1" applyAlignment="1">
      <alignment horizontal="left" vertical="top" wrapText="1"/>
    </xf>
    <xf numFmtId="0" fontId="44" fillId="0" borderId="52" xfId="0" applyFont="1" applyFill="1" applyBorder="1" applyAlignment="1">
      <alignment horizontal="left"/>
    </xf>
    <xf numFmtId="0" fontId="19" fillId="0" borderId="52" xfId="0" quotePrefix="1" applyFont="1" applyFill="1" applyBorder="1" applyAlignment="1"/>
    <xf numFmtId="0" fontId="3" fillId="0" borderId="52" xfId="0" applyFont="1" applyFill="1" applyBorder="1"/>
    <xf numFmtId="0" fontId="19" fillId="0" borderId="56" xfId="0" applyFont="1" applyFill="1" applyBorder="1"/>
    <xf numFmtId="0" fontId="19" fillId="0" borderId="56" xfId="0" applyFont="1" applyFill="1" applyBorder="1" applyAlignment="1">
      <alignment horizontal="center" shrinkToFit="1"/>
    </xf>
    <xf numFmtId="0" fontId="19" fillId="0" borderId="56" xfId="0" applyFont="1" applyFill="1" applyBorder="1" applyAlignment="1"/>
    <xf numFmtId="0" fontId="19" fillId="0" borderId="56" xfId="0" applyFont="1" applyFill="1" applyBorder="1" applyAlignment="1">
      <alignment horizontal="center"/>
    </xf>
    <xf numFmtId="0" fontId="19" fillId="0" borderId="56" xfId="0" applyFont="1" applyFill="1" applyBorder="1" applyAlignment="1">
      <alignment horizontal="center" vertical="center"/>
    </xf>
    <xf numFmtId="0" fontId="21" fillId="0" borderId="0" xfId="0" applyFont="1" applyFill="1"/>
    <xf numFmtId="0" fontId="19" fillId="0" borderId="0" xfId="0" applyFont="1" applyFill="1" applyAlignment="1">
      <alignment horizontal="center"/>
    </xf>
    <xf numFmtId="0" fontId="6" fillId="0" borderId="0" xfId="0" applyFont="1"/>
    <xf numFmtId="0" fontId="6" fillId="3" borderId="0" xfId="0" applyFont="1" applyFill="1"/>
    <xf numFmtId="0" fontId="5" fillId="3" borderId="0" xfId="0" applyFont="1" applyFill="1"/>
    <xf numFmtId="0" fontId="6" fillId="0" borderId="0" xfId="0" applyFont="1" applyAlignment="1">
      <alignment vertical="center"/>
    </xf>
    <xf numFmtId="49" fontId="5" fillId="0" borderId="0" xfId="0" applyNumberFormat="1" applyFont="1"/>
    <xf numFmtId="0" fontId="5" fillId="0" borderId="0" xfId="0" applyFont="1" applyAlignment="1">
      <alignment vertical="center"/>
    </xf>
    <xf numFmtId="49" fontId="6" fillId="3" borderId="0" xfId="0" applyNumberFormat="1" applyFont="1" applyFill="1"/>
    <xf numFmtId="0" fontId="5" fillId="3" borderId="0" xfId="0" applyFont="1" applyFill="1" applyAlignment="1">
      <alignment vertical="center"/>
    </xf>
    <xf numFmtId="49" fontId="5" fillId="3" borderId="0" xfId="0" applyNumberFormat="1" applyFont="1" applyFill="1"/>
    <xf numFmtId="49" fontId="35" fillId="0" borderId="0" xfId="0" applyNumberFormat="1" applyFont="1"/>
    <xf numFmtId="0" fontId="5" fillId="0" borderId="11" xfId="15" applyFont="1" applyBorder="1" applyAlignment="1">
      <alignment horizontal="center" vertical="center"/>
    </xf>
    <xf numFmtId="0" fontId="5" fillId="0" borderId="11" xfId="0" applyFont="1" applyBorder="1"/>
    <xf numFmtId="0" fontId="8" fillId="0" borderId="1" xfId="0" applyFont="1" applyBorder="1" applyAlignment="1">
      <alignment horizontal="left" shrinkToFit="1"/>
    </xf>
    <xf numFmtId="0" fontId="8" fillId="3" borderId="1" xfId="0" applyFont="1" applyFill="1" applyBorder="1"/>
    <xf numFmtId="0" fontId="5" fillId="3" borderId="1" xfId="0" applyFont="1" applyFill="1" applyBorder="1"/>
    <xf numFmtId="0" fontId="5" fillId="3" borderId="11" xfId="0" applyFont="1" applyFill="1" applyBorder="1"/>
    <xf numFmtId="0" fontId="5" fillId="3" borderId="1" xfId="0" applyFont="1" applyFill="1" applyBorder="1" applyAlignment="1">
      <alignment shrinkToFit="1"/>
    </xf>
    <xf numFmtId="0" fontId="8" fillId="3" borderId="1" xfId="0" applyFont="1" applyFill="1" applyBorder="1" applyAlignment="1">
      <alignment horizontal="center" shrinkToFit="1"/>
    </xf>
    <xf numFmtId="0" fontId="5" fillId="3" borderId="1" xfId="0" applyFont="1" applyFill="1" applyBorder="1" applyAlignment="1">
      <alignment horizontal="center"/>
    </xf>
    <xf numFmtId="0" fontId="8" fillId="3" borderId="1" xfId="0" applyFont="1" applyFill="1" applyBorder="1" applyAlignment="1">
      <alignment horizontal="left" shrinkToFit="1"/>
    </xf>
    <xf numFmtId="0" fontId="5" fillId="3" borderId="1" xfId="0" applyFont="1" applyFill="1" applyBorder="1" applyAlignment="1">
      <alignment horizontal="left" shrinkToFit="1"/>
    </xf>
    <xf numFmtId="49" fontId="6" fillId="0" borderId="0" xfId="0" applyNumberFormat="1" applyFont="1"/>
    <xf numFmtId="0" fontId="5" fillId="0" borderId="40" xfId="0" applyFont="1" applyBorder="1" applyAlignment="1">
      <alignment vertical="center" wrapText="1"/>
    </xf>
    <xf numFmtId="0" fontId="5" fillId="0" borderId="39" xfId="0" applyFont="1" applyBorder="1" applyAlignment="1">
      <alignment vertical="center" wrapText="1"/>
    </xf>
    <xf numFmtId="0" fontId="6" fillId="0" borderId="9" xfId="15" applyFont="1" applyBorder="1" applyAlignment="1">
      <alignment horizontal="left" vertical="center"/>
    </xf>
    <xf numFmtId="0" fontId="6" fillId="0" borderId="9" xfId="0" applyFont="1" applyBorder="1"/>
    <xf numFmtId="0" fontId="6" fillId="0" borderId="9" xfId="15" applyFont="1" applyBorder="1" applyAlignment="1">
      <alignment horizontal="left"/>
    </xf>
    <xf numFmtId="0" fontId="6" fillId="0" borderId="9" xfId="15" applyFont="1" applyBorder="1"/>
    <xf numFmtId="0" fontId="6" fillId="0" borderId="0" xfId="0" applyFont="1" applyBorder="1"/>
    <xf numFmtId="49" fontId="8" fillId="0" borderId="1" xfId="0" applyNumberFormat="1" applyFont="1" applyBorder="1" applyAlignment="1">
      <alignment vertical="top" wrapText="1"/>
    </xf>
    <xf numFmtId="49" fontId="8" fillId="0" borderId="1" xfId="0" applyNumberFormat="1" applyFont="1" applyBorder="1" applyAlignment="1">
      <alignment vertical="top"/>
    </xf>
    <xf numFmtId="0" fontId="5" fillId="0" borderId="1" xfId="0" applyFont="1" applyBorder="1" applyAlignment="1">
      <alignment horizontal="left" vertical="top" wrapText="1"/>
    </xf>
    <xf numFmtId="0" fontId="8" fillId="3" borderId="1" xfId="0" applyFont="1" applyFill="1" applyBorder="1" applyAlignment="1">
      <alignment horizontal="center"/>
    </xf>
    <xf numFmtId="0" fontId="8" fillId="3" borderId="1" xfId="0" applyFont="1" applyFill="1" applyBorder="1" applyAlignment="1"/>
    <xf numFmtId="0" fontId="5" fillId="0" borderId="9" xfId="0" applyFont="1" applyBorder="1"/>
    <xf numFmtId="0" fontId="73" fillId="0" borderId="0" xfId="0" applyFont="1" applyAlignment="1">
      <alignment horizontal="left" vertical="center" readingOrder="1"/>
    </xf>
    <xf numFmtId="0" fontId="5" fillId="3" borderId="9" xfId="0" applyFont="1" applyFill="1" applyBorder="1"/>
    <xf numFmtId="0" fontId="4" fillId="0" borderId="1"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vertical="top"/>
    </xf>
    <xf numFmtId="0" fontId="4" fillId="0" borderId="0" xfId="0" applyFont="1" applyAlignment="1">
      <alignment horizontal="left" vertical="top"/>
    </xf>
    <xf numFmtId="0" fontId="13" fillId="0" borderId="48" xfId="0" applyFont="1" applyBorder="1" applyAlignment="1">
      <alignment horizontal="left" vertical="top" wrapText="1"/>
    </xf>
    <xf numFmtId="0" fontId="19" fillId="0" borderId="1" xfId="2" applyFont="1" applyBorder="1" applyAlignment="1">
      <alignment horizontal="center"/>
    </xf>
    <xf numFmtId="0" fontId="19" fillId="0" borderId="1" xfId="0" applyFont="1" applyBorder="1" applyAlignment="1">
      <alignment horizontal="left" shrinkToFit="1"/>
    </xf>
    <xf numFmtId="3" fontId="19" fillId="0" borderId="1" xfId="2" applyNumberFormat="1" applyFont="1" applyBorder="1" applyAlignment="1">
      <alignment horizontal="center"/>
    </xf>
    <xf numFmtId="49" fontId="19" fillId="0" borderId="1" xfId="2" applyNumberFormat="1" applyFont="1" applyBorder="1" applyAlignment="1">
      <alignment horizontal="center"/>
    </xf>
    <xf numFmtId="3" fontId="19" fillId="0" borderId="9" xfId="2" applyNumberFormat="1" applyFont="1" applyBorder="1" applyAlignment="1"/>
    <xf numFmtId="3" fontId="19" fillId="0" borderId="1" xfId="2" applyNumberFormat="1" applyFont="1" applyBorder="1" applyAlignment="1"/>
    <xf numFmtId="0" fontId="4" fillId="0" borderId="1" xfId="0" applyFont="1" applyFill="1" applyBorder="1"/>
    <xf numFmtId="0" fontId="19" fillId="0" borderId="1" xfId="2" applyFont="1" applyFill="1" applyBorder="1" applyAlignment="1">
      <alignment horizontal="center"/>
    </xf>
    <xf numFmtId="0" fontId="31" fillId="0" borderId="1" xfId="0" applyFont="1" applyFill="1" applyBorder="1" applyAlignment="1">
      <alignment horizontal="center"/>
    </xf>
    <xf numFmtId="0" fontId="31" fillId="0" borderId="1" xfId="0" applyFont="1" applyFill="1" applyBorder="1" applyAlignment="1">
      <alignment horizontal="center" shrinkToFit="1"/>
    </xf>
    <xf numFmtId="0" fontId="19" fillId="0" borderId="1" xfId="15" applyFont="1" applyBorder="1" applyAlignment="1">
      <alignment shrinkToFit="1"/>
    </xf>
    <xf numFmtId="0" fontId="34" fillId="0" borderId="1" xfId="0" applyFont="1" applyFill="1" applyBorder="1" applyAlignment="1">
      <alignment horizontal="center"/>
    </xf>
    <xf numFmtId="0" fontId="31" fillId="0" borderId="1" xfId="0" applyFont="1" applyFill="1" applyBorder="1"/>
    <xf numFmtId="49" fontId="19" fillId="0" borderId="1" xfId="2" applyNumberFormat="1" applyFont="1" applyFill="1" applyBorder="1" applyAlignment="1">
      <alignment horizontal="center"/>
    </xf>
    <xf numFmtId="0" fontId="31" fillId="3" borderId="1" xfId="0" applyFont="1" applyFill="1" applyBorder="1" applyAlignment="1">
      <alignment horizontal="left"/>
    </xf>
    <xf numFmtId="0" fontId="19" fillId="3" borderId="1" xfId="0" applyFont="1" applyFill="1" applyBorder="1" applyAlignment="1">
      <alignment horizontal="left"/>
    </xf>
    <xf numFmtId="0" fontId="19" fillId="3" borderId="1" xfId="15" applyFont="1" applyFill="1" applyBorder="1" applyAlignment="1">
      <alignment shrinkToFit="1"/>
    </xf>
    <xf numFmtId="0" fontId="19" fillId="3" borderId="1" xfId="0" applyFont="1" applyFill="1" applyBorder="1" applyAlignment="1"/>
    <xf numFmtId="0" fontId="19" fillId="3" borderId="1" xfId="0" applyFont="1" applyFill="1" applyBorder="1" applyAlignment="1">
      <alignment horizontal="center"/>
    </xf>
    <xf numFmtId="0" fontId="31" fillId="3" borderId="1" xfId="0" applyFont="1" applyFill="1" applyBorder="1" applyAlignment="1">
      <alignment horizontal="center" shrinkToFit="1"/>
    </xf>
    <xf numFmtId="0" fontId="31" fillId="3" borderId="1" xfId="0" applyFont="1" applyFill="1" applyBorder="1"/>
    <xf numFmtId="0" fontId="19" fillId="3" borderId="1" xfId="0" applyFont="1" applyFill="1" applyBorder="1"/>
    <xf numFmtId="0" fontId="31" fillId="0" borderId="1" xfId="0" applyFont="1" applyFill="1" applyBorder="1" applyAlignment="1">
      <alignment horizontal="left"/>
    </xf>
    <xf numFmtId="0" fontId="19" fillId="0" borderId="1" xfId="0" applyFont="1" applyFill="1" applyBorder="1" applyAlignment="1">
      <alignment horizontal="left"/>
    </xf>
    <xf numFmtId="0" fontId="19" fillId="0" borderId="1" xfId="0" applyFont="1" applyFill="1" applyBorder="1"/>
    <xf numFmtId="0" fontId="19" fillId="0" borderId="11" xfId="0" applyFont="1" applyFill="1" applyBorder="1" applyAlignment="1">
      <alignment horizontal="center"/>
    </xf>
    <xf numFmtId="0" fontId="4" fillId="0" borderId="1" xfId="0" applyFont="1" applyBorder="1" applyAlignment="1">
      <alignment horizontal="left" vertical="center" indent="4"/>
    </xf>
    <xf numFmtId="17" fontId="31" fillId="0" borderId="1" xfId="0" applyNumberFormat="1" applyFont="1" applyFill="1" applyBorder="1" applyAlignment="1">
      <alignment horizontal="center" vertical="center"/>
    </xf>
    <xf numFmtId="0" fontId="31" fillId="0" borderId="1" xfId="0" applyFont="1" applyFill="1" applyBorder="1" applyAlignment="1">
      <alignment horizontal="left" shrinkToFit="1"/>
    </xf>
    <xf numFmtId="0" fontId="84" fillId="0" borderId="1" xfId="0" applyFont="1" applyBorder="1"/>
    <xf numFmtId="0" fontId="4" fillId="0" borderId="1" xfId="0" applyFont="1" applyBorder="1" applyAlignment="1">
      <alignment wrapText="1"/>
    </xf>
    <xf numFmtId="0" fontId="98" fillId="0" borderId="0" xfId="0" applyFont="1"/>
    <xf numFmtId="0" fontId="99" fillId="0" borderId="0" xfId="0" applyFont="1" applyAlignment="1">
      <alignment horizontal="left" vertical="center" readingOrder="1"/>
    </xf>
    <xf numFmtId="0" fontId="100" fillId="0" borderId="47" xfId="0" applyFont="1" applyBorder="1"/>
    <xf numFmtId="0" fontId="5" fillId="0" borderId="1" xfId="0" applyFont="1" applyBorder="1" applyAlignment="1">
      <alignment horizontal="left"/>
    </xf>
    <xf numFmtId="0" fontId="5" fillId="0" borderId="57" xfId="0" applyFont="1" applyBorder="1"/>
    <xf numFmtId="0" fontId="5" fillId="0" borderId="48" xfId="0" applyFont="1" applyBorder="1" applyAlignment="1">
      <alignment horizontal="center"/>
    </xf>
    <xf numFmtId="49" fontId="5" fillId="0" borderId="1" xfId="0" applyNumberFormat="1" applyFont="1" applyBorder="1"/>
    <xf numFmtId="0" fontId="5" fillId="0" borderId="0" xfId="0" applyFont="1" applyBorder="1"/>
    <xf numFmtId="0" fontId="7" fillId="0" borderId="0" xfId="7" applyFont="1" applyBorder="1"/>
    <xf numFmtId="0" fontId="7" fillId="0" borderId="0" xfId="7" applyFont="1" applyBorder="1" applyAlignment="1">
      <alignment shrinkToFit="1"/>
    </xf>
    <xf numFmtId="0" fontId="7" fillId="0" borderId="0" xfId="7" applyFont="1" applyBorder="1" applyAlignment="1">
      <alignment horizontal="center" shrinkToFit="1"/>
    </xf>
    <xf numFmtId="0" fontId="8" fillId="0" borderId="0" xfId="7" applyFont="1" applyBorder="1" applyAlignment="1">
      <alignment horizontal="center" shrinkToFit="1"/>
    </xf>
    <xf numFmtId="0" fontId="8" fillId="0" borderId="0" xfId="7" applyFont="1" applyBorder="1"/>
    <xf numFmtId="0" fontId="29" fillId="0" borderId="0" xfId="0" applyFont="1"/>
    <xf numFmtId="0" fontId="36" fillId="0" borderId="39" xfId="0" applyFont="1" applyBorder="1" applyAlignment="1">
      <alignment vertical="center" wrapText="1"/>
    </xf>
    <xf numFmtId="0" fontId="6" fillId="0" borderId="1" xfId="15" applyFont="1" applyBorder="1" applyAlignment="1">
      <alignment horizontal="left" vertical="center" wrapText="1"/>
    </xf>
    <xf numFmtId="0" fontId="5" fillId="0" borderId="1" xfId="15" applyFont="1" applyBorder="1" applyAlignment="1">
      <alignment horizontal="center" vertical="center" wrapText="1"/>
    </xf>
    <xf numFmtId="0" fontId="7" fillId="0" borderId="1" xfId="17" applyFont="1" applyFill="1" applyBorder="1" applyAlignment="1">
      <alignment vertical="center"/>
    </xf>
    <xf numFmtId="0" fontId="101" fillId="0" borderId="1" xfId="17" applyFont="1" applyBorder="1" applyAlignment="1"/>
    <xf numFmtId="0" fontId="8" fillId="0" borderId="1" xfId="15" applyFont="1" applyBorder="1" applyAlignment="1">
      <alignment horizontal="center" shrinkToFit="1"/>
    </xf>
    <xf numFmtId="0" fontId="8" fillId="0" borderId="1" xfId="15" applyFont="1" applyBorder="1" applyAlignment="1">
      <alignment horizontal="center"/>
    </xf>
    <xf numFmtId="0" fontId="5" fillId="0" borderId="1" xfId="15" applyFont="1" applyBorder="1"/>
    <xf numFmtId="0" fontId="5" fillId="3" borderId="12" xfId="0" applyFont="1" applyFill="1" applyBorder="1"/>
    <xf numFmtId="0" fontId="36" fillId="3" borderId="0" xfId="0" applyFont="1" applyFill="1"/>
    <xf numFmtId="0" fontId="5" fillId="3" borderId="40" xfId="0" applyFont="1" applyFill="1" applyBorder="1"/>
    <xf numFmtId="0" fontId="5" fillId="3" borderId="39" xfId="0" applyFont="1" applyFill="1" applyBorder="1"/>
    <xf numFmtId="0" fontId="5" fillId="3" borderId="78" xfId="0" applyFont="1" applyFill="1" applyBorder="1" applyAlignment="1" applyProtection="1">
      <alignment horizontal="center"/>
      <protection locked="0"/>
    </xf>
    <xf numFmtId="0" fontId="5" fillId="3" borderId="78" xfId="0" applyFont="1" applyFill="1" applyBorder="1" applyProtection="1">
      <protection locked="0"/>
    </xf>
    <xf numFmtId="0" fontId="5" fillId="3" borderId="12" xfId="0" applyFont="1" applyFill="1" applyBorder="1" applyProtection="1">
      <protection locked="0"/>
    </xf>
    <xf numFmtId="0" fontId="6" fillId="0" borderId="1" xfId="0" applyFont="1" applyBorder="1" applyAlignment="1">
      <alignment horizontal="left" vertical="top" wrapText="1"/>
    </xf>
    <xf numFmtId="3" fontId="5" fillId="3" borderId="1" xfId="0" applyNumberFormat="1" applyFont="1" applyFill="1" applyBorder="1" applyAlignment="1">
      <alignment horizontal="center"/>
    </xf>
    <xf numFmtId="0" fontId="6" fillId="0" borderId="1" xfId="0" applyFont="1" applyBorder="1" applyAlignment="1">
      <alignment horizont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top"/>
    </xf>
    <xf numFmtId="0" fontId="5" fillId="0" borderId="3" xfId="0" applyFont="1" applyBorder="1" applyAlignment="1">
      <alignment vertical="center"/>
    </xf>
    <xf numFmtId="0" fontId="8" fillId="0" borderId="1" xfId="15" applyFont="1" applyBorder="1" applyAlignment="1">
      <alignment horizontal="left" shrinkToFit="1"/>
    </xf>
    <xf numFmtId="0" fontId="8" fillId="0" borderId="1" xfId="15" applyFont="1" applyBorder="1" applyAlignment="1">
      <alignment shrinkToFit="1"/>
    </xf>
    <xf numFmtId="0" fontId="8" fillId="0" borderId="1" xfId="15" applyFont="1" applyBorder="1" applyAlignment="1">
      <alignment horizontal="center" vertical="top"/>
    </xf>
    <xf numFmtId="0" fontId="8" fillId="0" borderId="1" xfId="15" applyFont="1" applyBorder="1"/>
    <xf numFmtId="0" fontId="5" fillId="0" borderId="9" xfId="15" applyFont="1" applyBorder="1"/>
    <xf numFmtId="0" fontId="5" fillId="0" borderId="2" xfId="0" applyFont="1" applyBorder="1"/>
    <xf numFmtId="49" fontId="8" fillId="0" borderId="2" xfId="0" applyNumberFormat="1" applyFont="1" applyBorder="1" applyAlignment="1">
      <alignment vertical="top" wrapText="1"/>
    </xf>
    <xf numFmtId="0" fontId="17" fillId="0" borderId="1" xfId="17" applyFont="1" applyBorder="1" applyAlignment="1"/>
    <xf numFmtId="0" fontId="8" fillId="0" borderId="1" xfId="2" applyFont="1" applyBorder="1" applyAlignment="1"/>
    <xf numFmtId="0" fontId="8" fillId="0" borderId="1" xfId="2" applyFont="1" applyBorder="1" applyAlignment="1">
      <alignment horizontal="center"/>
    </xf>
    <xf numFmtId="49" fontId="8" fillId="0" borderId="1" xfId="2" applyNumberFormat="1" applyFont="1" applyBorder="1" applyAlignment="1">
      <alignment horizontal="center"/>
    </xf>
    <xf numFmtId="0" fontId="8" fillId="0" borderId="9" xfId="2" applyFont="1" applyBorder="1" applyAlignment="1"/>
    <xf numFmtId="0" fontId="7" fillId="0" borderId="1" xfId="2" applyFont="1" applyBorder="1" applyAlignment="1"/>
    <xf numFmtId="0" fontId="17" fillId="3" borderId="1" xfId="0" applyFont="1" applyFill="1" applyBorder="1" applyAlignment="1"/>
    <xf numFmtId="0" fontId="17" fillId="3" borderId="1" xfId="17" applyFont="1" applyFill="1" applyBorder="1" applyAlignment="1">
      <alignment horizontal="left"/>
    </xf>
    <xf numFmtId="0" fontId="8" fillId="3" borderId="1" xfId="2" applyFont="1" applyFill="1" applyBorder="1" applyAlignment="1">
      <alignment horizontal="center"/>
    </xf>
    <xf numFmtId="49" fontId="8" fillId="3" borderId="1" xfId="2" applyNumberFormat="1" applyFont="1" applyFill="1" applyBorder="1" applyAlignment="1">
      <alignment horizontal="center"/>
    </xf>
    <xf numFmtId="0" fontId="17" fillId="3" borderId="3" xfId="0" applyFont="1" applyFill="1" applyBorder="1" applyAlignment="1"/>
    <xf numFmtId="0" fontId="5" fillId="3" borderId="3" xfId="0" applyFont="1" applyFill="1" applyBorder="1"/>
    <xf numFmtId="0" fontId="5" fillId="3" borderId="3" xfId="0" applyFont="1" applyFill="1" applyBorder="1" applyAlignment="1">
      <alignment horizontal="center"/>
    </xf>
    <xf numFmtId="49" fontId="8" fillId="3" borderId="3" xfId="2" applyNumberFormat="1" applyFont="1" applyFill="1" applyBorder="1" applyAlignment="1">
      <alignment horizontal="center"/>
    </xf>
    <xf numFmtId="43" fontId="8" fillId="3" borderId="1" xfId="1" applyFont="1" applyFill="1" applyBorder="1" applyAlignment="1">
      <alignment horizontal="left"/>
    </xf>
    <xf numFmtId="3" fontId="8" fillId="0" borderId="1" xfId="2" applyNumberFormat="1" applyFont="1" applyBorder="1" applyAlignment="1">
      <alignment horizontal="center"/>
    </xf>
    <xf numFmtId="3" fontId="8" fillId="0" borderId="1" xfId="2" applyNumberFormat="1" applyFont="1" applyBorder="1" applyAlignment="1"/>
    <xf numFmtId="0" fontId="5" fillId="0" borderId="1" xfId="0" applyFont="1" applyFill="1" applyBorder="1"/>
    <xf numFmtId="0" fontId="8" fillId="0" borderId="1" xfId="2" applyFont="1" applyFill="1" applyBorder="1" applyAlignment="1">
      <alignment horizontal="center"/>
    </xf>
    <xf numFmtId="0" fontId="17" fillId="0" borderId="1" xfId="0" applyFont="1" applyFill="1" applyBorder="1" applyAlignment="1">
      <alignment horizontal="center"/>
    </xf>
    <xf numFmtId="0" fontId="17" fillId="0" borderId="1" xfId="0" applyFont="1" applyFill="1" applyBorder="1" applyAlignment="1">
      <alignment horizontal="center" shrinkToFit="1"/>
    </xf>
    <xf numFmtId="0" fontId="101" fillId="0" borderId="1" xfId="0" applyFont="1" applyFill="1" applyBorder="1" applyAlignment="1">
      <alignment horizontal="center"/>
    </xf>
    <xf numFmtId="0" fontId="17" fillId="3" borderId="1" xfId="0" applyFont="1" applyFill="1" applyBorder="1" applyAlignment="1">
      <alignment horizontal="left"/>
    </xf>
    <xf numFmtId="0" fontId="8" fillId="3" borderId="1" xfId="0" applyFont="1" applyFill="1" applyBorder="1" applyAlignment="1">
      <alignment horizontal="left"/>
    </xf>
    <xf numFmtId="0" fontId="8" fillId="3" borderId="1" xfId="15" applyFont="1" applyFill="1" applyBorder="1" applyAlignment="1">
      <alignment shrinkToFit="1"/>
    </xf>
    <xf numFmtId="0" fontId="17" fillId="3" borderId="1" xfId="0" applyFont="1" applyFill="1" applyBorder="1" applyAlignment="1">
      <alignment horizontal="center" shrinkToFit="1"/>
    </xf>
    <xf numFmtId="0" fontId="17" fillId="3" borderId="1" xfId="0" applyFont="1" applyFill="1" applyBorder="1"/>
    <xf numFmtId="0" fontId="102" fillId="3" borderId="1" xfId="0" applyFont="1" applyFill="1" applyBorder="1" applyAlignment="1">
      <alignment vertical="center"/>
    </xf>
    <xf numFmtId="0" fontId="8" fillId="3" borderId="54" xfId="0" applyFont="1" applyFill="1" applyBorder="1" applyAlignment="1">
      <alignment horizontal="center" shrinkToFit="1"/>
    </xf>
    <xf numFmtId="0" fontId="5" fillId="3" borderId="1" xfId="0" quotePrefix="1" applyFont="1" applyFill="1" applyBorder="1" applyAlignment="1">
      <alignment shrinkToFit="1"/>
    </xf>
    <xf numFmtId="0" fontId="6" fillId="3" borderId="1" xfId="0" applyFont="1" applyFill="1" applyBorder="1" applyAlignment="1">
      <alignment shrinkToFit="1"/>
    </xf>
    <xf numFmtId="0" fontId="8" fillId="3" borderId="1" xfId="0" quotePrefix="1" applyFont="1" applyFill="1" applyBorder="1" applyAlignment="1">
      <alignment vertical="top"/>
    </xf>
    <xf numFmtId="0" fontId="5" fillId="0" borderId="0" xfId="0" applyFont="1" applyAlignment="1">
      <alignment horizontal="left" vertical="center" indent="6"/>
    </xf>
    <xf numFmtId="0" fontId="6" fillId="0" borderId="0" xfId="0" applyFont="1" applyAlignment="1">
      <alignment horizontal="justify" vertical="center"/>
    </xf>
    <xf numFmtId="0" fontId="4" fillId="0" borderId="1" xfId="0" applyFont="1" applyBorder="1" applyAlignment="1">
      <alignment horizontal="center" vertical="center" wrapText="1"/>
    </xf>
    <xf numFmtId="0" fontId="14" fillId="0" borderId="0" xfId="0" applyFont="1" applyAlignment="1">
      <alignment horizontal="left"/>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4" fillId="0" borderId="3" xfId="0" applyFont="1" applyBorder="1" applyAlignment="1">
      <alignment horizontal="center"/>
    </xf>
    <xf numFmtId="0" fontId="103" fillId="0" borderId="0" xfId="0" applyFont="1"/>
    <xf numFmtId="0" fontId="4" fillId="0" borderId="3" xfId="0" applyFont="1" applyBorder="1" applyAlignment="1">
      <alignment horizontal="center" vertical="center" wrapText="1"/>
    </xf>
    <xf numFmtId="0" fontId="6" fillId="0" borderId="0" xfId="0" applyFont="1" applyAlignment="1">
      <alignment horizontal="center"/>
    </xf>
    <xf numFmtId="0" fontId="5" fillId="0" borderId="1" xfId="0" applyFont="1" applyBorder="1" applyAlignment="1">
      <alignment horizontal="center" vertical="center" wrapText="1"/>
    </xf>
    <xf numFmtId="0" fontId="4" fillId="0" borderId="3" xfId="0" applyFont="1" applyBorder="1" applyAlignment="1">
      <alignment horizont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Fill="1" applyBorder="1" applyAlignment="1">
      <alignment horizontal="center"/>
    </xf>
    <xf numFmtId="0" fontId="100" fillId="0" borderId="52" xfId="0" applyFont="1" applyBorder="1" applyAlignment="1">
      <alignment horizontal="left" vertical="top" wrapText="1"/>
    </xf>
    <xf numFmtId="43" fontId="5" fillId="0" borderId="0" xfId="1" applyFont="1" applyAlignment="1">
      <alignment horizontal="center"/>
    </xf>
    <xf numFmtId="0" fontId="5" fillId="0" borderId="0" xfId="0" applyFont="1" applyAlignment="1">
      <alignment horizontal="center" shrinkToFit="1"/>
    </xf>
    <xf numFmtId="0" fontId="6"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center" shrinkToFit="1"/>
    </xf>
    <xf numFmtId="43" fontId="5" fillId="0" borderId="1" xfId="1" applyFont="1" applyBorder="1" applyAlignment="1">
      <alignment horizontal="center" vertical="center" wrapText="1"/>
    </xf>
    <xf numFmtId="0" fontId="5" fillId="0" borderId="50" xfId="0" applyFont="1" applyBorder="1" applyAlignment="1">
      <alignment horizontal="center"/>
    </xf>
    <xf numFmtId="43" fontId="5" fillId="0" borderId="50" xfId="1" applyFont="1" applyBorder="1" applyAlignment="1">
      <alignment horizontal="center"/>
    </xf>
    <xf numFmtId="0" fontId="5" fillId="0" borderId="50" xfId="0" applyFont="1" applyBorder="1" applyAlignment="1">
      <alignment horizontal="center" shrinkToFit="1"/>
    </xf>
    <xf numFmtId="43" fontId="6" fillId="0" borderId="52" xfId="1" applyFont="1" applyBorder="1" applyAlignment="1">
      <alignment horizontal="center"/>
    </xf>
    <xf numFmtId="0" fontId="5" fillId="0" borderId="52" xfId="0" applyFont="1" applyBorder="1" applyAlignment="1">
      <alignment horizontal="center" shrinkToFit="1"/>
    </xf>
    <xf numFmtId="0" fontId="6" fillId="0" borderId="52" xfId="0" applyFont="1" applyBorder="1" applyAlignment="1">
      <alignment horizontal="left" vertical="top" wrapText="1"/>
    </xf>
    <xf numFmtId="0" fontId="5" fillId="8" borderId="52" xfId="0" applyFont="1" applyFill="1" applyBorder="1" applyAlignment="1">
      <alignment horizontal="center"/>
    </xf>
    <xf numFmtId="43" fontId="5" fillId="8" borderId="52" xfId="1" applyFont="1" applyFill="1" applyBorder="1" applyAlignment="1">
      <alignment horizontal="center"/>
    </xf>
    <xf numFmtId="0" fontId="5" fillId="8" borderId="52" xfId="0" applyFont="1" applyFill="1" applyBorder="1" applyAlignment="1">
      <alignment horizontal="center" shrinkToFit="1"/>
    </xf>
    <xf numFmtId="0" fontId="5" fillId="3" borderId="52" xfId="0" applyFont="1" applyFill="1" applyBorder="1" applyAlignment="1">
      <alignment horizontal="center" shrinkToFit="1"/>
    </xf>
    <xf numFmtId="0" fontId="6" fillId="8" borderId="52" xfId="0" applyFont="1" applyFill="1" applyBorder="1" applyAlignment="1">
      <alignment horizontal="center" vertical="top" shrinkToFit="1"/>
    </xf>
    <xf numFmtId="0" fontId="5" fillId="0" borderId="52" xfId="0" applyFont="1" applyBorder="1" applyAlignment="1">
      <alignment horizontal="center" vertical="top"/>
    </xf>
    <xf numFmtId="43" fontId="5" fillId="0" borderId="52" xfId="1" applyFont="1" applyBorder="1" applyAlignment="1">
      <alignment horizontal="center" vertical="top"/>
    </xf>
    <xf numFmtId="17" fontId="5" fillId="0" borderId="52" xfId="0" applyNumberFormat="1" applyFont="1" applyBorder="1" applyAlignment="1">
      <alignment horizontal="center" vertical="top" shrinkToFit="1"/>
    </xf>
    <xf numFmtId="0" fontId="5" fillId="0" borderId="52" xfId="0" applyFont="1" applyBorder="1" applyAlignment="1">
      <alignment horizontal="center" vertical="top" shrinkToFit="1"/>
    </xf>
    <xf numFmtId="0" fontId="5" fillId="0" borderId="56" xfId="0" applyFont="1" applyBorder="1"/>
    <xf numFmtId="0" fontId="73" fillId="0" borderId="56" xfId="0" applyFont="1" applyBorder="1" applyAlignment="1">
      <alignment vertical="top" wrapText="1"/>
    </xf>
    <xf numFmtId="0" fontId="5" fillId="0" borderId="56" xfId="0" applyFont="1" applyBorder="1" applyAlignment="1">
      <alignment horizontal="center" vertical="top"/>
    </xf>
    <xf numFmtId="43" fontId="5" fillId="0" borderId="56" xfId="1" applyFont="1" applyBorder="1" applyAlignment="1">
      <alignment horizontal="center" vertical="top"/>
    </xf>
    <xf numFmtId="0" fontId="102" fillId="0" borderId="54" xfId="0" applyFont="1" applyBorder="1" applyAlignment="1">
      <alignment vertical="top" wrapText="1"/>
    </xf>
    <xf numFmtId="0" fontId="5" fillId="8" borderId="54" xfId="0" applyFont="1" applyFill="1" applyBorder="1" applyAlignment="1">
      <alignment horizontal="center"/>
    </xf>
    <xf numFmtId="43" fontId="5" fillId="8" borderId="54" xfId="1" applyFont="1" applyFill="1" applyBorder="1" applyAlignment="1">
      <alignment horizontal="center"/>
    </xf>
    <xf numFmtId="17" fontId="5" fillId="8" borderId="54" xfId="0" applyNumberFormat="1" applyFont="1" applyFill="1" applyBorder="1" applyAlignment="1">
      <alignment horizontal="center" vertical="top" shrinkToFit="1"/>
    </xf>
    <xf numFmtId="0" fontId="8" fillId="0" borderId="52" xfId="0" applyFont="1" applyBorder="1" applyAlignment="1">
      <alignment vertical="top"/>
    </xf>
    <xf numFmtId="0" fontId="8" fillId="0" borderId="52" xfId="0" applyFont="1" applyBorder="1" applyAlignment="1">
      <alignment horizontal="left" vertical="top" wrapText="1"/>
    </xf>
    <xf numFmtId="0" fontId="8" fillId="0" borderId="52" xfId="0" applyFont="1" applyBorder="1" applyAlignment="1">
      <alignment horizontal="center" vertical="top" wrapText="1"/>
    </xf>
    <xf numFmtId="189" fontId="8" fillId="0" borderId="52" xfId="0" applyNumberFormat="1" applyFont="1" applyBorder="1" applyAlignment="1">
      <alignment horizontal="center" vertical="top"/>
    </xf>
    <xf numFmtId="0" fontId="8" fillId="0" borderId="52" xfId="0" applyFont="1" applyBorder="1" applyAlignment="1">
      <alignment horizontal="center" vertical="top"/>
    </xf>
    <xf numFmtId="49" fontId="8" fillId="0" borderId="52" xfId="0" applyNumberFormat="1" applyFont="1" applyBorder="1" applyAlignment="1">
      <alignment horizontal="center" vertical="top" shrinkToFit="1"/>
    </xf>
    <xf numFmtId="0" fontId="7" fillId="0" borderId="54" xfId="0" applyFont="1" applyBorder="1" applyAlignment="1">
      <alignment wrapText="1"/>
    </xf>
    <xf numFmtId="17" fontId="8" fillId="0" borderId="52" xfId="0" applyNumberFormat="1" applyFont="1" applyBorder="1" applyAlignment="1">
      <alignment horizontal="center" vertical="top" shrinkToFit="1"/>
    </xf>
    <xf numFmtId="0" fontId="8" fillId="0" borderId="52" xfId="0" applyNumberFormat="1" applyFont="1" applyBorder="1" applyAlignment="1">
      <alignment vertical="top" wrapText="1"/>
    </xf>
    <xf numFmtId="0" fontId="8" fillId="0" borderId="52" xfId="0" applyFont="1" applyFill="1" applyBorder="1" applyAlignment="1">
      <alignment vertical="top" wrapText="1"/>
    </xf>
    <xf numFmtId="0" fontId="8" fillId="0" borderId="52" xfId="0" applyFont="1" applyFill="1" applyBorder="1" applyAlignment="1">
      <alignment horizontal="center" vertical="top" wrapText="1"/>
    </xf>
    <xf numFmtId="189" fontId="8" fillId="0" borderId="52" xfId="0" applyNumberFormat="1" applyFont="1" applyFill="1" applyBorder="1" applyAlignment="1">
      <alignment horizontal="center" vertical="top"/>
    </xf>
    <xf numFmtId="0" fontId="8" fillId="0" borderId="52" xfId="0" applyFont="1" applyFill="1" applyBorder="1" applyAlignment="1">
      <alignment horizontal="center" vertical="top"/>
    </xf>
    <xf numFmtId="49" fontId="8" fillId="0" borderId="52" xfId="0" applyNumberFormat="1" applyFont="1" applyFill="1" applyBorder="1" applyAlignment="1">
      <alignment horizontal="center" vertical="top" wrapText="1"/>
    </xf>
    <xf numFmtId="0" fontId="7" fillId="0" borderId="52" xfId="0" applyFont="1" applyBorder="1" applyAlignment="1">
      <alignment wrapText="1"/>
    </xf>
    <xf numFmtId="17" fontId="5" fillId="8" borderId="52" xfId="0" applyNumberFormat="1" applyFont="1" applyFill="1" applyBorder="1" applyAlignment="1">
      <alignment horizontal="center" vertical="top" shrinkToFit="1"/>
    </xf>
    <xf numFmtId="43" fontId="5" fillId="0" borderId="52" xfId="1" applyFont="1" applyBorder="1" applyAlignment="1">
      <alignment horizontal="center"/>
    </xf>
    <xf numFmtId="0" fontId="5" fillId="8" borderId="52" xfId="0" applyFont="1" applyFill="1" applyBorder="1" applyAlignment="1">
      <alignment horizontal="center" vertical="top" wrapText="1"/>
    </xf>
    <xf numFmtId="0" fontId="5" fillId="8" borderId="52" xfId="0" applyFont="1" applyFill="1" applyBorder="1" applyAlignment="1">
      <alignment horizontal="center" vertical="top" shrinkToFit="1"/>
    </xf>
    <xf numFmtId="0" fontId="5" fillId="0" borderId="54" xfId="0" applyFont="1" applyBorder="1" applyAlignment="1">
      <alignment horizontal="left" vertical="top" wrapText="1"/>
    </xf>
    <xf numFmtId="0" fontId="5" fillId="0" borderId="52" xfId="0" applyFont="1" applyBorder="1" applyAlignment="1">
      <alignment horizontal="center" vertical="top" wrapText="1"/>
    </xf>
    <xf numFmtId="43" fontId="5" fillId="0" borderId="52" xfId="1" applyFont="1" applyBorder="1" applyAlignment="1">
      <alignment horizontal="center" vertical="top" wrapText="1"/>
    </xf>
    <xf numFmtId="0" fontId="5" fillId="0" borderId="52" xfId="0" applyFont="1" applyBorder="1" applyAlignment="1">
      <alignment horizontal="center" wrapText="1"/>
    </xf>
    <xf numFmtId="0" fontId="6" fillId="0" borderId="52" xfId="0" applyFont="1" applyBorder="1" applyAlignment="1">
      <alignment vertical="top" wrapText="1"/>
    </xf>
    <xf numFmtId="0" fontId="5" fillId="0" borderId="52" xfId="0" applyFont="1" applyFill="1" applyBorder="1" applyAlignment="1">
      <alignment horizontal="center" wrapText="1"/>
    </xf>
    <xf numFmtId="0" fontId="5" fillId="0" borderId="0" xfId="0" applyFont="1" applyAlignment="1"/>
    <xf numFmtId="0" fontId="6" fillId="0" borderId="52" xfId="0" applyFont="1" applyBorder="1" applyAlignment="1">
      <alignment wrapText="1"/>
    </xf>
    <xf numFmtId="0" fontId="5" fillId="0" borderId="48" xfId="0" applyFont="1" applyBorder="1" applyAlignment="1">
      <alignment horizontal="center" wrapText="1"/>
    </xf>
    <xf numFmtId="0" fontId="5" fillId="0" borderId="48" xfId="0" applyFont="1" applyBorder="1" applyAlignment="1">
      <alignment vertical="top"/>
    </xf>
    <xf numFmtId="0" fontId="5" fillId="0" borderId="52" xfId="0" applyFont="1" applyBorder="1" applyAlignment="1">
      <alignment wrapText="1"/>
    </xf>
    <xf numFmtId="0" fontId="5" fillId="0" borderId="52" xfId="0" applyFont="1" applyBorder="1" applyAlignment="1">
      <alignment vertical="top" wrapText="1"/>
    </xf>
    <xf numFmtId="0" fontId="5" fillId="0" borderId="48" xfId="0" applyFont="1" applyBorder="1"/>
    <xf numFmtId="0" fontId="5" fillId="0" borderId="52" xfId="0" applyFont="1" applyFill="1" applyBorder="1" applyAlignment="1">
      <alignment horizontal="center" vertical="top" wrapText="1"/>
    </xf>
    <xf numFmtId="43" fontId="5" fillId="8" borderId="52" xfId="1" applyFont="1" applyFill="1" applyBorder="1" applyAlignment="1">
      <alignment horizontal="center" vertical="top" wrapText="1"/>
    </xf>
    <xf numFmtId="0" fontId="5" fillId="0" borderId="55" xfId="0" applyFont="1" applyBorder="1" applyAlignment="1">
      <alignment horizontal="center"/>
    </xf>
    <xf numFmtId="0" fontId="5" fillId="0" borderId="55" xfId="0" applyFont="1" applyBorder="1" applyAlignment="1">
      <alignment horizontal="center" vertical="top" wrapText="1"/>
    </xf>
    <xf numFmtId="43" fontId="5" fillId="0" borderId="55" xfId="1" applyFont="1" applyBorder="1" applyAlignment="1">
      <alignment horizontal="center" vertical="top" wrapText="1"/>
    </xf>
    <xf numFmtId="0" fontId="5" fillId="0" borderId="55" xfId="0" applyFont="1" applyBorder="1" applyAlignment="1">
      <alignment horizontal="center" vertical="top" shrinkToFit="1"/>
    </xf>
    <xf numFmtId="0" fontId="5" fillId="0" borderId="55" xfId="0" applyFont="1" applyBorder="1" applyAlignment="1">
      <alignment horizontal="center" vertical="top"/>
    </xf>
    <xf numFmtId="0" fontId="5" fillId="0" borderId="1" xfId="0" applyFont="1" applyBorder="1" applyAlignment="1">
      <alignment horizontal="center" shrinkToFit="1"/>
    </xf>
    <xf numFmtId="0" fontId="5" fillId="0" borderId="0" xfId="0" applyFont="1" applyAlignment="1">
      <alignment horizontal="left" vertical="top" wrapText="1"/>
    </xf>
    <xf numFmtId="0" fontId="23" fillId="0" borderId="50" xfId="0" applyFont="1" applyBorder="1" applyAlignment="1">
      <alignment horizontal="left" vertical="top" wrapText="1"/>
    </xf>
    <xf numFmtId="43" fontId="6" fillId="0" borderId="54" xfId="1" applyFont="1" applyBorder="1" applyAlignment="1">
      <alignment horizontal="center" vertical="center" wrapText="1"/>
    </xf>
    <xf numFmtId="0" fontId="6" fillId="0" borderId="54" xfId="0" applyFont="1" applyBorder="1" applyAlignment="1">
      <alignment horizontal="center" vertical="center" wrapText="1"/>
    </xf>
    <xf numFmtId="0" fontId="5" fillId="0" borderId="52" xfId="0" applyFont="1" applyBorder="1" applyAlignment="1">
      <alignment horizontal="center" vertical="center" wrapText="1"/>
    </xf>
    <xf numFmtId="43" fontId="8" fillId="0" borderId="52" xfId="1" applyFont="1" applyBorder="1"/>
    <xf numFmtId="17" fontId="5" fillId="0" borderId="52" xfId="0" applyNumberFormat="1" applyFont="1" applyBorder="1" applyAlignment="1">
      <alignment horizontal="center" vertical="center" wrapText="1"/>
    </xf>
    <xf numFmtId="0" fontId="8" fillId="0" borderId="52" xfId="0" applyFont="1" applyFill="1" applyBorder="1" applyAlignment="1">
      <alignment wrapText="1"/>
    </xf>
    <xf numFmtId="0" fontId="7" fillId="0" borderId="1" xfId="0" applyFont="1" applyBorder="1"/>
    <xf numFmtId="43" fontId="7" fillId="0" borderId="1" xfId="1" applyFont="1" applyBorder="1"/>
    <xf numFmtId="43" fontId="8" fillId="0" borderId="0" xfId="1" applyFont="1" applyBorder="1"/>
    <xf numFmtId="0" fontId="7" fillId="0" borderId="0" xfId="0" applyFont="1" applyBorder="1" applyAlignment="1"/>
    <xf numFmtId="0" fontId="7" fillId="0" borderId="0" xfId="0" applyFont="1" applyBorder="1" applyAlignment="1">
      <alignment horizontal="left"/>
    </xf>
    <xf numFmtId="43" fontId="5" fillId="0" borderId="0" xfId="1" applyFont="1" applyBorder="1"/>
    <xf numFmtId="0" fontId="5" fillId="0" borderId="0" xfId="0" applyFont="1" applyBorder="1" applyAlignment="1">
      <alignment horizontal="left" vertical="center"/>
    </xf>
    <xf numFmtId="0" fontId="5" fillId="0" borderId="0" xfId="0" applyFont="1" applyBorder="1" applyAlignment="1"/>
    <xf numFmtId="43" fontId="5" fillId="0" borderId="52" xfId="1" applyFont="1" applyBorder="1"/>
    <xf numFmtId="43" fontId="6" fillId="0" borderId="52" xfId="1" applyFont="1" applyBorder="1"/>
    <xf numFmtId="0" fontId="6" fillId="0" borderId="52" xfId="0" applyFont="1" applyBorder="1" applyAlignment="1">
      <alignment vertical="center" wrapText="1"/>
    </xf>
    <xf numFmtId="0" fontId="5" fillId="8" borderId="52" xfId="0" applyFont="1" applyFill="1" applyBorder="1" applyAlignment="1">
      <alignment horizontal="center" vertical="center" wrapText="1"/>
    </xf>
    <xf numFmtId="0" fontId="5" fillId="0" borderId="52" xfId="0" applyFont="1" applyFill="1" applyBorder="1" applyAlignment="1">
      <alignment shrinkToFit="1"/>
    </xf>
    <xf numFmtId="43" fontId="5" fillId="8" borderId="52" xfId="1" applyFont="1" applyFill="1" applyBorder="1"/>
    <xf numFmtId="0" fontId="5" fillId="8" borderId="52" xfId="0" applyFont="1" applyFill="1" applyBorder="1" applyAlignment="1">
      <alignment vertical="center" wrapText="1"/>
    </xf>
    <xf numFmtId="0" fontId="5" fillId="3" borderId="52" xfId="0" applyFont="1" applyFill="1" applyBorder="1" applyAlignment="1">
      <alignment horizontal="left" vertical="top" wrapText="1"/>
    </xf>
    <xf numFmtId="0" fontId="5" fillId="0" borderId="52" xfId="0" applyFont="1" applyBorder="1" applyAlignment="1">
      <alignment vertical="center" wrapText="1"/>
    </xf>
    <xf numFmtId="0" fontId="6" fillId="0" borderId="54" xfId="0" applyFont="1" applyBorder="1" applyAlignment="1">
      <alignment vertical="center" wrapText="1"/>
    </xf>
    <xf numFmtId="0" fontId="5" fillId="0" borderId="52" xfId="0" applyFont="1" applyFill="1" applyBorder="1"/>
    <xf numFmtId="43" fontId="8" fillId="0" borderId="52" xfId="1" applyFont="1" applyFill="1" applyBorder="1"/>
    <xf numFmtId="0" fontId="8" fillId="0" borderId="0" xfId="0" applyFont="1" applyFill="1" applyBorder="1"/>
    <xf numFmtId="0" fontId="5" fillId="3" borderId="52" xfId="0" applyFont="1" applyFill="1" applyBorder="1" applyAlignment="1">
      <alignment vertical="top" wrapText="1"/>
    </xf>
    <xf numFmtId="0" fontId="8" fillId="8" borderId="52" xfId="0" applyFont="1" applyFill="1" applyBorder="1" applyAlignment="1">
      <alignment horizontal="center"/>
    </xf>
    <xf numFmtId="0" fontId="8" fillId="0" borderId="52" xfId="0" applyFont="1" applyFill="1" applyBorder="1" applyAlignment="1">
      <alignment shrinkToFit="1"/>
    </xf>
    <xf numFmtId="43" fontId="8" fillId="8" borderId="52" xfId="1" applyFont="1" applyFill="1" applyBorder="1"/>
    <xf numFmtId="0" fontId="73" fillId="0" borderId="52" xfId="0" applyFont="1" applyBorder="1" applyAlignment="1">
      <alignment vertical="center" wrapText="1"/>
    </xf>
    <xf numFmtId="17" fontId="5" fillId="0" borderId="52" xfId="0" applyNumberFormat="1" applyFont="1" applyBorder="1" applyAlignment="1">
      <alignment horizontal="center"/>
    </xf>
    <xf numFmtId="0" fontId="5" fillId="0" borderId="52" xfId="0" applyFont="1" applyBorder="1" applyAlignment="1"/>
    <xf numFmtId="0" fontId="6" fillId="7" borderId="3" xfId="0" applyFont="1" applyFill="1" applyBorder="1" applyAlignment="1">
      <alignment vertical="top" wrapText="1"/>
    </xf>
    <xf numFmtId="0" fontId="5" fillId="8" borderId="55" xfId="0" applyFont="1" applyFill="1" applyBorder="1" applyAlignment="1">
      <alignment horizontal="center" vertical="center" wrapText="1"/>
    </xf>
    <xf numFmtId="0" fontId="8" fillId="8" borderId="55" xfId="0" applyFont="1" applyFill="1" applyBorder="1" applyAlignment="1">
      <alignment horizontal="center"/>
    </xf>
    <xf numFmtId="0" fontId="8" fillId="0" borderId="55" xfId="0" applyFont="1" applyFill="1" applyBorder="1" applyAlignment="1">
      <alignment wrapText="1"/>
    </xf>
    <xf numFmtId="43" fontId="8" fillId="8" borderId="55" xfId="1" applyFont="1" applyFill="1" applyBorder="1"/>
    <xf numFmtId="0" fontId="5" fillId="8" borderId="55" xfId="0" applyFont="1" applyFill="1" applyBorder="1" applyAlignment="1">
      <alignment vertical="center" wrapText="1"/>
    </xf>
    <xf numFmtId="0" fontId="8" fillId="0" borderId="52" xfId="0" applyFont="1" applyBorder="1" applyAlignment="1">
      <alignment horizontal="center" wrapText="1"/>
    </xf>
    <xf numFmtId="17" fontId="8" fillId="0" borderId="52" xfId="0" applyNumberFormat="1" applyFont="1" applyBorder="1" applyAlignment="1">
      <alignment horizontal="center"/>
    </xf>
    <xf numFmtId="0" fontId="8" fillId="0" borderId="12" xfId="0" applyFont="1" applyBorder="1"/>
    <xf numFmtId="0" fontId="5" fillId="0" borderId="12" xfId="0" applyFont="1" applyBorder="1" applyAlignment="1">
      <alignment vertical="center" wrapText="1"/>
    </xf>
    <xf numFmtId="0" fontId="8" fillId="0" borderId="2" xfId="0" applyFont="1" applyBorder="1" applyAlignment="1">
      <alignment horizontal="center"/>
    </xf>
    <xf numFmtId="43" fontId="8" fillId="0" borderId="12" xfId="1" applyFont="1" applyBorder="1"/>
    <xf numFmtId="0" fontId="105" fillId="3" borderId="0" xfId="0" applyFont="1" applyFill="1" applyBorder="1"/>
    <xf numFmtId="0" fontId="13" fillId="0" borderId="3" xfId="0" applyFont="1" applyBorder="1" applyAlignment="1">
      <alignment horizontal="center" vertical="center" wrapText="1"/>
    </xf>
    <xf numFmtId="0" fontId="14" fillId="0" borderId="3" xfId="0" applyFont="1" applyFill="1" applyBorder="1" applyAlignment="1">
      <alignment horizontal="center"/>
    </xf>
    <xf numFmtId="0" fontId="13" fillId="0" borderId="3" xfId="0" applyFont="1" applyBorder="1" applyAlignment="1">
      <alignment horizontal="left"/>
    </xf>
    <xf numFmtId="0" fontId="14" fillId="0" borderId="50" xfId="2" applyFont="1" applyBorder="1"/>
    <xf numFmtId="0" fontId="7" fillId="0" borderId="6" xfId="0" applyFont="1" applyFill="1" applyBorder="1"/>
    <xf numFmtId="0" fontId="14" fillId="0" borderId="52" xfId="2" applyFont="1" applyBorder="1"/>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50" xfId="0" applyFont="1" applyBorder="1" applyAlignment="1">
      <alignment horizontal="left" vertical="top" wrapText="1"/>
    </xf>
    <xf numFmtId="0" fontId="4" fillId="0" borderId="50" xfId="0" applyFont="1" applyBorder="1"/>
    <xf numFmtId="0" fontId="19" fillId="0" borderId="50" xfId="0" applyFont="1" applyFill="1" applyBorder="1" applyAlignment="1"/>
    <xf numFmtId="0" fontId="4" fillId="0" borderId="50" xfId="0" applyFont="1" applyBorder="1" applyAlignment="1">
      <alignment horizontal="center"/>
    </xf>
    <xf numFmtId="0" fontId="4" fillId="0" borderId="52" xfId="0" applyFont="1" applyBorder="1"/>
    <xf numFmtId="17" fontId="19" fillId="0" borderId="52" xfId="0" applyNumberFormat="1" applyFont="1" applyFill="1" applyBorder="1" applyAlignment="1">
      <alignment horizontal="center" vertical="center"/>
    </xf>
    <xf numFmtId="188" fontId="37" fillId="0" borderId="52" xfId="14" applyNumberFormat="1" applyFont="1" applyFill="1" applyBorder="1" applyAlignment="1">
      <alignment horizontal="left"/>
    </xf>
    <xf numFmtId="0" fontId="37" fillId="0" borderId="52" xfId="0" applyFont="1" applyFill="1" applyBorder="1" applyAlignment="1">
      <alignment horizontal="center"/>
    </xf>
    <xf numFmtId="188" fontId="19" fillId="0" borderId="52" xfId="14" applyNumberFormat="1" applyFont="1" applyFill="1" applyBorder="1" applyAlignment="1">
      <alignment horizontal="left"/>
    </xf>
    <xf numFmtId="17" fontId="19" fillId="0" borderId="52" xfId="0" applyNumberFormat="1" applyFont="1" applyFill="1" applyBorder="1" applyAlignment="1">
      <alignment horizontal="right" vertical="center"/>
    </xf>
    <xf numFmtId="0" fontId="16" fillId="0" borderId="52" xfId="0" applyFont="1" applyBorder="1"/>
    <xf numFmtId="0" fontId="19" fillId="0" borderId="55" xfId="0" applyFont="1" applyFill="1" applyBorder="1"/>
    <xf numFmtId="0" fontId="16" fillId="0" borderId="55" xfId="0" applyFont="1" applyBorder="1"/>
    <xf numFmtId="188" fontId="19" fillId="0" borderId="55" xfId="14" applyNumberFormat="1" applyFont="1" applyFill="1" applyBorder="1" applyAlignment="1">
      <alignment horizontal="center" shrinkToFit="1"/>
    </xf>
    <xf numFmtId="0" fontId="19" fillId="0" borderId="55" xfId="0" applyFont="1" applyFill="1" applyBorder="1" applyAlignment="1">
      <alignment horizontal="center"/>
    </xf>
    <xf numFmtId="17" fontId="19" fillId="0" borderId="55" xfId="0" applyNumberFormat="1" applyFont="1" applyFill="1" applyBorder="1" applyAlignment="1">
      <alignment horizontal="center" vertical="center"/>
    </xf>
    <xf numFmtId="0" fontId="19" fillId="0" borderId="55" xfId="0" applyFont="1" applyFill="1" applyBorder="1" applyAlignment="1">
      <alignment horizontal="center" shrinkToFit="1"/>
    </xf>
    <xf numFmtId="0" fontId="19" fillId="0" borderId="1" xfId="0" applyFont="1" applyFill="1" applyBorder="1" applyAlignment="1">
      <alignment horizontal="center" shrinkToFit="1"/>
    </xf>
    <xf numFmtId="188" fontId="19" fillId="0" borderId="1" xfId="14" applyNumberFormat="1" applyFont="1" applyFill="1" applyBorder="1" applyAlignment="1">
      <alignment horizontal="center" shrinkToFit="1"/>
    </xf>
    <xf numFmtId="17" fontId="19" fillId="0" borderId="1" xfId="0" applyNumberFormat="1" applyFont="1" applyFill="1" applyBorder="1" applyAlignment="1">
      <alignment horizontal="center" vertical="center"/>
    </xf>
    <xf numFmtId="188" fontId="21" fillId="0" borderId="1" xfId="14" applyNumberFormat="1" applyFont="1" applyFill="1" applyBorder="1" applyAlignment="1">
      <alignment horizontal="left"/>
    </xf>
    <xf numFmtId="188" fontId="19" fillId="0" borderId="1" xfId="14" applyNumberFormat="1" applyFont="1" applyFill="1" applyBorder="1" applyAlignment="1">
      <alignment horizontal="left"/>
    </xf>
    <xf numFmtId="188" fontId="14" fillId="0" borderId="1" xfId="14" applyNumberFormat="1" applyFont="1" applyFill="1" applyBorder="1" applyAlignment="1">
      <alignment horizontal="center" shrinkToFit="1"/>
    </xf>
    <xf numFmtId="0" fontId="13" fillId="0" borderId="52" xfId="0" applyFont="1" applyBorder="1"/>
    <xf numFmtId="0" fontId="31" fillId="0" borderId="52" xfId="18" applyFont="1" applyBorder="1" applyAlignment="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19" fillId="0" borderId="52" xfId="18" applyFont="1" applyFill="1" applyBorder="1" applyAlignment="1">
      <alignment vertical="center" shrinkToFit="1"/>
    </xf>
    <xf numFmtId="0" fontId="31" fillId="0" borderId="52" xfId="18" applyFont="1" applyBorder="1" applyAlignment="1">
      <alignment horizontal="center" vertical="center" shrinkToFit="1"/>
    </xf>
    <xf numFmtId="0" fontId="31" fillId="0" borderId="52" xfId="18" applyFont="1" applyBorder="1" applyAlignment="1">
      <alignment horizontal="left" vertical="center" shrinkToFit="1"/>
    </xf>
    <xf numFmtId="0" fontId="4" fillId="0" borderId="52" xfId="0" applyFont="1" applyBorder="1" applyAlignment="1">
      <alignment horizontal="left" vertical="top" wrapText="1"/>
    </xf>
    <xf numFmtId="0" fontId="19" fillId="0" borderId="52" xfId="18" applyFont="1" applyFill="1" applyBorder="1" applyAlignment="1">
      <alignment vertical="center"/>
    </xf>
    <xf numFmtId="0" fontId="4" fillId="0" borderId="56" xfId="0" applyFont="1" applyBorder="1"/>
    <xf numFmtId="0" fontId="19" fillId="0" borderId="56" xfId="18" applyFont="1" applyFill="1" applyBorder="1" applyAlignment="1">
      <alignment vertical="center" shrinkToFit="1"/>
    </xf>
    <xf numFmtId="0" fontId="4" fillId="0" borderId="56" xfId="0" applyFont="1" applyBorder="1" applyAlignment="1">
      <alignment horizontal="center" vertical="center"/>
    </xf>
    <xf numFmtId="0" fontId="31" fillId="0" borderId="56" xfId="18" applyFont="1" applyBorder="1" applyAlignment="1">
      <alignment horizontal="left" vertical="center" shrinkToFit="1"/>
    </xf>
    <xf numFmtId="0" fontId="15" fillId="0" borderId="6" xfId="0" applyFont="1" applyBorder="1" applyAlignment="1">
      <alignment horizontal="center" vertical="center" wrapText="1"/>
    </xf>
    <xf numFmtId="0" fontId="4" fillId="0" borderId="6" xfId="0" applyFont="1" applyBorder="1" applyAlignment="1">
      <alignment horizontal="left" vertical="center"/>
    </xf>
    <xf numFmtId="0" fontId="20" fillId="0" borderId="6" xfId="0" applyFont="1" applyBorder="1" applyAlignment="1">
      <alignment horizontal="center" vertical="center" wrapText="1"/>
    </xf>
    <xf numFmtId="0" fontId="4" fillId="0" borderId="6" xfId="0" applyFont="1" applyBorder="1" applyAlignment="1">
      <alignment vertical="center" wrapText="1"/>
    </xf>
    <xf numFmtId="0" fontId="3" fillId="0" borderId="52" xfId="0" applyFont="1" applyBorder="1" applyAlignment="1">
      <alignment horizontal="center" vertical="center"/>
    </xf>
    <xf numFmtId="0" fontId="31" fillId="0" borderId="52" xfId="18" applyFont="1" applyBorder="1" applyAlignment="1">
      <alignment horizontal="center" vertical="center"/>
    </xf>
    <xf numFmtId="0" fontId="4" fillId="0" borderId="52" xfId="0" applyFont="1" applyBorder="1" applyAlignment="1">
      <alignment horizontal="left" vertical="center"/>
    </xf>
    <xf numFmtId="0" fontId="19" fillId="0" borderId="52" xfId="18" applyFont="1" applyFill="1" applyBorder="1" applyAlignment="1">
      <alignment vertical="center" wrapText="1" shrinkToFit="1"/>
    </xf>
    <xf numFmtId="17" fontId="4" fillId="0" borderId="52" xfId="0" applyNumberFormat="1" applyFont="1" applyBorder="1" applyAlignment="1">
      <alignment horizontal="center"/>
    </xf>
    <xf numFmtId="15" fontId="4" fillId="0" borderId="52" xfId="0" applyNumberFormat="1" applyFont="1" applyBorder="1" applyAlignment="1">
      <alignment horizontal="center" vertical="center"/>
    </xf>
    <xf numFmtId="0" fontId="19" fillId="0" borderId="56" xfId="18" applyFont="1" applyFill="1" applyBorder="1" applyAlignment="1">
      <alignment vertical="center" wrapText="1" shrinkToFit="1"/>
    </xf>
    <xf numFmtId="0" fontId="31" fillId="0" borderId="56" xfId="18" applyFont="1" applyBorder="1" applyAlignment="1">
      <alignment horizontal="center" vertical="center" shrinkToFit="1"/>
    </xf>
    <xf numFmtId="0" fontId="4" fillId="0" borderId="56" xfId="0" applyFont="1" applyBorder="1" applyAlignment="1">
      <alignment horizontal="left" vertical="center"/>
    </xf>
    <xf numFmtId="0" fontId="4" fillId="0" borderId="56" xfId="0" applyFont="1" applyBorder="1" applyAlignment="1">
      <alignment vertical="center"/>
    </xf>
    <xf numFmtId="0" fontId="4" fillId="0" borderId="1" xfId="0" applyFont="1" applyFill="1" applyBorder="1" applyAlignment="1">
      <alignment horizontal="center" vertical="center" wrapText="1"/>
    </xf>
    <xf numFmtId="0" fontId="4" fillId="0" borderId="50" xfId="0" applyFont="1" applyFill="1" applyBorder="1" applyAlignment="1">
      <alignment horizontal="center"/>
    </xf>
    <xf numFmtId="0" fontId="18" fillId="0" borderId="50" xfId="0" applyFont="1" applyFill="1" applyBorder="1" applyAlignment="1">
      <alignment horizontal="left" vertical="top" wrapText="1"/>
    </xf>
    <xf numFmtId="0" fontId="4" fillId="0" borderId="50" xfId="0" applyFont="1" applyFill="1" applyBorder="1"/>
    <xf numFmtId="0" fontId="4" fillId="0" borderId="52" xfId="0" applyFont="1" applyFill="1" applyBorder="1"/>
    <xf numFmtId="0" fontId="18" fillId="0" borderId="52" xfId="0" applyFont="1" applyFill="1" applyBorder="1" applyAlignment="1">
      <alignment horizontal="left" vertical="top" wrapText="1"/>
    </xf>
    <xf numFmtId="0" fontId="4" fillId="0" borderId="52" xfId="0" applyFont="1" applyFill="1" applyBorder="1" applyAlignment="1">
      <alignment horizontal="center"/>
    </xf>
    <xf numFmtId="0" fontId="4" fillId="0" borderId="52" xfId="0" applyFont="1" applyFill="1" applyBorder="1" applyAlignment="1">
      <alignment horizontal="left"/>
    </xf>
    <xf numFmtId="0" fontId="4" fillId="0" borderId="66" xfId="0" applyFont="1" applyFill="1" applyBorder="1"/>
    <xf numFmtId="3" fontId="4" fillId="0" borderId="52" xfId="0" applyNumberFormat="1" applyFont="1" applyFill="1" applyBorder="1" applyAlignment="1">
      <alignment horizontal="center"/>
    </xf>
    <xf numFmtId="0" fontId="4" fillId="0" borderId="56" xfId="0" applyFont="1" applyFill="1" applyBorder="1" applyAlignment="1">
      <alignment horizontal="center"/>
    </xf>
    <xf numFmtId="0" fontId="4" fillId="0" borderId="56" xfId="0" applyFont="1" applyFill="1" applyBorder="1"/>
    <xf numFmtId="0" fontId="4" fillId="0" borderId="2" xfId="0" applyFont="1" applyFill="1" applyBorder="1"/>
    <xf numFmtId="0" fontId="4" fillId="0" borderId="54" xfId="0" applyFont="1" applyFill="1" applyBorder="1"/>
    <xf numFmtId="0" fontId="4" fillId="0" borderId="54" xfId="0" applyFont="1" applyFill="1" applyBorder="1" applyAlignment="1">
      <alignment horizontal="center"/>
    </xf>
    <xf numFmtId="3" fontId="4" fillId="0" borderId="54" xfId="0" applyNumberFormat="1" applyFont="1" applyFill="1" applyBorder="1" applyAlignment="1">
      <alignment horizontal="center"/>
    </xf>
    <xf numFmtId="0" fontId="31" fillId="0" borderId="54" xfId="18" applyFont="1" applyBorder="1" applyAlignment="1">
      <alignment horizontal="center" vertical="center"/>
    </xf>
    <xf numFmtId="0" fontId="27" fillId="0" borderId="52" xfId="0" applyFont="1" applyFill="1" applyBorder="1"/>
    <xf numFmtId="0" fontId="13" fillId="0" borderId="52" xfId="0" applyFont="1" applyFill="1" applyBorder="1"/>
    <xf numFmtId="0" fontId="19" fillId="0" borderId="52" xfId="0" applyFont="1" applyBorder="1" applyAlignment="1">
      <alignment horizontal="left"/>
    </xf>
    <xf numFmtId="188" fontId="31" fillId="0" borderId="52" xfId="1" applyNumberFormat="1" applyFont="1" applyBorder="1" applyAlignment="1">
      <alignment horizontal="center" vertical="center" shrinkToFit="1"/>
    </xf>
    <xf numFmtId="188" fontId="31" fillId="0" borderId="56" xfId="1" applyNumberFormat="1" applyFont="1" applyBorder="1" applyAlignment="1">
      <alignment horizontal="center" vertical="center" shrinkToFit="1"/>
    </xf>
    <xf numFmtId="0" fontId="31" fillId="0" borderId="56" xfId="18" applyFont="1" applyBorder="1" applyAlignment="1">
      <alignment horizontal="center" vertical="center"/>
    </xf>
    <xf numFmtId="0" fontId="31" fillId="0" borderId="54" xfId="18" applyFont="1" applyBorder="1" applyAlignment="1">
      <alignment horizontal="center" vertical="center" shrinkToFit="1"/>
    </xf>
    <xf numFmtId="0" fontId="4" fillId="0" borderId="54" xfId="0" applyFont="1" applyBorder="1" applyAlignment="1">
      <alignment horizontal="center" vertical="center"/>
    </xf>
    <xf numFmtId="0" fontId="31" fillId="0" borderId="54" xfId="18" applyFont="1" applyBorder="1" applyAlignment="1">
      <alignment horizontal="left" vertical="center" shrinkToFit="1"/>
    </xf>
    <xf numFmtId="188" fontId="31" fillId="0" borderId="54" xfId="1" applyNumberFormat="1" applyFont="1" applyBorder="1" applyAlignment="1">
      <alignment horizontal="center" vertical="center" shrinkToFit="1"/>
    </xf>
    <xf numFmtId="0" fontId="31" fillId="0" borderId="52" xfId="18" applyFont="1" applyFill="1" applyBorder="1" applyAlignment="1">
      <alignment horizontal="center" vertical="center" shrinkToFit="1"/>
    </xf>
    <xf numFmtId="0" fontId="4" fillId="0" borderId="52" xfId="0" applyFont="1" applyFill="1" applyBorder="1" applyAlignment="1">
      <alignment horizontal="center" vertical="center"/>
    </xf>
    <xf numFmtId="0" fontId="31" fillId="0" borderId="52" xfId="18" applyFont="1" applyFill="1" applyBorder="1" applyAlignment="1">
      <alignment horizontal="left" vertical="center" shrinkToFit="1"/>
    </xf>
    <xf numFmtId="188" fontId="31" fillId="0" borderId="52" xfId="1" applyNumberFormat="1" applyFont="1" applyFill="1" applyBorder="1" applyAlignment="1">
      <alignment horizontal="center" vertical="center" shrinkToFit="1"/>
    </xf>
    <xf numFmtId="0" fontId="31" fillId="0" borderId="52" xfId="18" applyFont="1" applyFill="1" applyBorder="1" applyAlignment="1">
      <alignment horizontal="center" vertical="center"/>
    </xf>
    <xf numFmtId="0" fontId="13" fillId="0" borderId="54" xfId="0" applyFont="1" applyFill="1" applyBorder="1"/>
    <xf numFmtId="0" fontId="27" fillId="0" borderId="54" xfId="0" applyFont="1" applyFill="1" applyBorder="1"/>
    <xf numFmtId="0" fontId="19" fillId="3" borderId="52" xfId="0" applyFont="1" applyFill="1" applyBorder="1"/>
    <xf numFmtId="0" fontId="3" fillId="0" borderId="52" xfId="0" applyFont="1" applyFill="1" applyBorder="1" applyAlignment="1">
      <alignment horizontal="center"/>
    </xf>
    <xf numFmtId="0" fontId="14" fillId="0" borderId="52" xfId="0" applyFont="1" applyBorder="1"/>
    <xf numFmtId="0" fontId="106" fillId="0" borderId="54" xfId="17" applyFont="1" applyFill="1" applyBorder="1" applyAlignment="1"/>
    <xf numFmtId="0" fontId="19" fillId="0" borderId="54" xfId="17" applyFont="1" applyFill="1" applyBorder="1" applyAlignment="1">
      <alignment horizontal="center"/>
    </xf>
    <xf numFmtId="188" fontId="19" fillId="0" borderId="54" xfId="6" applyNumberFormat="1" applyFont="1" applyFill="1" applyBorder="1" applyAlignment="1"/>
    <xf numFmtId="0" fontId="19" fillId="0" borderId="54" xfId="17" applyFont="1" applyFill="1" applyBorder="1" applyAlignment="1"/>
    <xf numFmtId="0" fontId="37" fillId="0" borderId="52" xfId="17" applyFont="1" applyFill="1" applyBorder="1" applyAlignment="1"/>
    <xf numFmtId="0" fontId="19" fillId="0" borderId="52" xfId="17" applyFont="1" applyFill="1" applyBorder="1" applyAlignment="1">
      <alignment horizontal="center"/>
    </xf>
    <xf numFmtId="0" fontId="19" fillId="0" borderId="52" xfId="17" applyFont="1" applyFill="1" applyBorder="1" applyAlignment="1"/>
    <xf numFmtId="0" fontId="19" fillId="0" borderId="52" xfId="17" applyFont="1" applyFill="1" applyBorder="1" applyAlignment="1">
      <alignment horizontal="left"/>
    </xf>
    <xf numFmtId="188" fontId="19" fillId="0" borderId="52" xfId="6" applyNumberFormat="1" applyFont="1" applyFill="1" applyBorder="1" applyAlignment="1"/>
    <xf numFmtId="0" fontId="19" fillId="0" borderId="52" xfId="17" applyFont="1" applyFill="1" applyBorder="1" applyAlignment="1">
      <alignment horizontal="right"/>
    </xf>
    <xf numFmtId="0" fontId="4" fillId="0" borderId="2" xfId="0" applyFont="1" applyBorder="1" applyAlignment="1">
      <alignment vertical="center"/>
    </xf>
    <xf numFmtId="0" fontId="19" fillId="0" borderId="56" xfId="17" applyFont="1" applyFill="1" applyBorder="1" applyAlignment="1">
      <alignment horizontal="center"/>
    </xf>
    <xf numFmtId="0" fontId="19" fillId="0" borderId="56" xfId="17" applyFont="1" applyFill="1" applyBorder="1" applyAlignment="1"/>
    <xf numFmtId="188" fontId="19" fillId="0" borderId="56" xfId="6" applyNumberFormat="1" applyFont="1" applyFill="1" applyBorder="1" applyAlignment="1"/>
    <xf numFmtId="188" fontId="19" fillId="0" borderId="52" xfId="6" applyNumberFormat="1" applyFont="1" applyFill="1" applyBorder="1" applyAlignment="1">
      <alignment horizontal="center"/>
    </xf>
    <xf numFmtId="0" fontId="4" fillId="0" borderId="56" xfId="0" applyFont="1" applyFill="1" applyBorder="1" applyAlignment="1">
      <alignment horizontal="left"/>
    </xf>
    <xf numFmtId="0" fontId="4" fillId="0" borderId="12" xfId="0" applyFont="1" applyFill="1" applyBorder="1"/>
    <xf numFmtId="0" fontId="4" fillId="0" borderId="12" xfId="0" applyFont="1" applyFill="1" applyBorder="1" applyAlignment="1">
      <alignment horizontal="center"/>
    </xf>
    <xf numFmtId="0" fontId="4" fillId="0" borderId="12" xfId="0" applyFont="1" applyFill="1" applyBorder="1" applyAlignment="1">
      <alignment horizontal="left"/>
    </xf>
    <xf numFmtId="0" fontId="4" fillId="0" borderId="53" xfId="0" applyFont="1" applyFill="1" applyBorder="1" applyAlignment="1">
      <alignment horizontal="center"/>
    </xf>
    <xf numFmtId="0" fontId="4" fillId="0" borderId="0" xfId="0" applyFont="1" applyFill="1" applyAlignment="1">
      <alignment horizontal="left" vertical="top" wrapText="1"/>
    </xf>
    <xf numFmtId="0" fontId="2" fillId="0" borderId="0" xfId="0" applyFont="1"/>
    <xf numFmtId="0" fontId="41" fillId="0" borderId="0" xfId="0" applyFont="1" applyAlignment="1">
      <alignment horizontal="center"/>
    </xf>
    <xf numFmtId="0" fontId="41" fillId="0" borderId="0" xfId="0" applyFont="1"/>
    <xf numFmtId="0" fontId="2" fillId="0" borderId="1" xfId="0" applyFont="1" applyBorder="1" applyAlignment="1">
      <alignment horizontal="center" vertical="center" wrapText="1"/>
    </xf>
    <xf numFmtId="0" fontId="13" fillId="5" borderId="52" xfId="0" applyFont="1" applyFill="1" applyBorder="1"/>
    <xf numFmtId="0" fontId="4" fillId="0" borderId="52" xfId="0" applyFont="1" applyBorder="1" applyAlignment="1">
      <alignment horizontal="left"/>
    </xf>
    <xf numFmtId="3" fontId="4" fillId="0" borderId="52" xfId="0" applyNumberFormat="1" applyFont="1" applyBorder="1" applyAlignment="1">
      <alignment horizontal="center"/>
    </xf>
    <xf numFmtId="0" fontId="3" fillId="0" borderId="52" xfId="0" applyFont="1" applyBorder="1" applyAlignment="1">
      <alignment horizontal="left"/>
    </xf>
    <xf numFmtId="3" fontId="3" fillId="0" borderId="52" xfId="0" applyNumberFormat="1" applyFont="1" applyBorder="1" applyAlignment="1">
      <alignment horizontal="left"/>
    </xf>
    <xf numFmtId="0" fontId="3" fillId="0" borderId="52" xfId="0" applyFont="1" applyBorder="1" applyAlignment="1">
      <alignment horizontal="center"/>
    </xf>
    <xf numFmtId="3" fontId="3" fillId="0" borderId="55" xfId="0" applyNumberFormat="1" applyFont="1" applyBorder="1" applyAlignment="1">
      <alignment horizontal="left"/>
    </xf>
    <xf numFmtId="0" fontId="4" fillId="0" borderId="65" xfId="0" applyFont="1" applyBorder="1" applyAlignment="1">
      <alignment horizontal="center"/>
    </xf>
    <xf numFmtId="0" fontId="73" fillId="0" borderId="52" xfId="0" applyFont="1" applyBorder="1"/>
    <xf numFmtId="0" fontId="4" fillId="0" borderId="76" xfId="0" applyFont="1" applyBorder="1" applyAlignment="1">
      <alignment horizontal="center"/>
    </xf>
    <xf numFmtId="0" fontId="4" fillId="0" borderId="52" xfId="0" applyFont="1" applyBorder="1" applyAlignment="1">
      <alignment horizontal="right"/>
    </xf>
    <xf numFmtId="0" fontId="4" fillId="0" borderId="56" xfId="0" applyFont="1" applyBorder="1" applyAlignment="1">
      <alignment horizontal="left"/>
    </xf>
    <xf numFmtId="0" fontId="4" fillId="0" borderId="56" xfId="0" applyFont="1" applyBorder="1" applyAlignment="1">
      <alignment horizontal="center"/>
    </xf>
    <xf numFmtId="0" fontId="4" fillId="0" borderId="12" xfId="0" applyFont="1" applyBorder="1" applyAlignment="1">
      <alignment horizontal="left"/>
    </xf>
    <xf numFmtId="3" fontId="4" fillId="0" borderId="12" xfId="0" applyNumberFormat="1" applyFont="1" applyBorder="1" applyAlignment="1">
      <alignment horizontal="center"/>
    </xf>
    <xf numFmtId="0" fontId="13" fillId="0" borderId="0" xfId="0" applyFont="1" applyFill="1" applyAlignment="1">
      <alignment horizontal="center"/>
    </xf>
    <xf numFmtId="0" fontId="4" fillId="0" borderId="1" xfId="0" applyFont="1" applyFill="1" applyBorder="1" applyAlignment="1">
      <alignment horizontal="center" vertical="center" wrapText="1"/>
    </xf>
    <xf numFmtId="0" fontId="11" fillId="0" borderId="48" xfId="0" applyFont="1" applyBorder="1" applyAlignment="1">
      <alignment horizontal="left"/>
    </xf>
    <xf numFmtId="0" fontId="11" fillId="0" borderId="48" xfId="0" applyFont="1" applyBorder="1" applyAlignment="1">
      <alignment horizontal="center"/>
    </xf>
    <xf numFmtId="3" fontId="2" fillId="0" borderId="1" xfId="0" applyNumberFormat="1" applyFont="1" applyBorder="1" applyAlignment="1">
      <alignment horizontal="center"/>
    </xf>
    <xf numFmtId="0" fontId="43" fillId="0" borderId="1" xfId="0" applyFont="1" applyBorder="1" applyAlignment="1">
      <alignment horizontal="center"/>
    </xf>
    <xf numFmtId="0" fontId="11" fillId="0" borderId="1" xfId="0" applyFont="1" applyBorder="1" applyAlignment="1">
      <alignment horizontal="left"/>
    </xf>
    <xf numFmtId="0" fontId="11" fillId="0" borderId="1" xfId="0" applyFont="1" applyBorder="1" applyAlignment="1">
      <alignment horizontal="center"/>
    </xf>
    <xf numFmtId="9" fontId="2" fillId="0" borderId="1" xfId="0" applyNumberFormat="1" applyFont="1" applyBorder="1" applyAlignment="1">
      <alignment horizontal="left"/>
    </xf>
    <xf numFmtId="0" fontId="3" fillId="0" borderId="0" xfId="0" applyFont="1" applyAlignment="1">
      <alignment vertical="center"/>
    </xf>
    <xf numFmtId="0" fontId="4" fillId="0" borderId="0" xfId="0" applyFont="1" applyFill="1" applyAlignment="1">
      <alignment horizontal="center" vertical="center"/>
    </xf>
    <xf numFmtId="0" fontId="13" fillId="0" borderId="0" xfId="0" applyFont="1" applyFill="1" applyAlignment="1">
      <alignment horizontal="left" vertical="center"/>
    </xf>
    <xf numFmtId="0" fontId="4" fillId="0" borderId="50" xfId="0" applyFont="1" applyFill="1" applyBorder="1" applyAlignment="1">
      <alignment horizontal="center" vertical="center" wrapText="1"/>
    </xf>
    <xf numFmtId="0" fontId="13" fillId="0" borderId="5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13" fillId="0" borderId="52" xfId="0" applyFont="1" applyFill="1" applyBorder="1" applyAlignment="1">
      <alignment horizontal="left" vertical="center" wrapText="1"/>
    </xf>
    <xf numFmtId="0" fontId="4" fillId="0" borderId="52"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3" fillId="0" borderId="52"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14" fillId="0" borderId="52" xfId="0" applyFont="1" applyFill="1" applyBorder="1"/>
    <xf numFmtId="0" fontId="5" fillId="0" borderId="52" xfId="0" applyFont="1" applyFill="1" applyBorder="1" applyAlignment="1">
      <alignment horizontal="center"/>
    </xf>
    <xf numFmtId="0" fontId="44" fillId="0" borderId="52" xfId="0" applyFont="1" applyFill="1" applyBorder="1" applyAlignment="1">
      <alignment horizontal="center"/>
    </xf>
    <xf numFmtId="0" fontId="107" fillId="0" borderId="52" xfId="0" applyFont="1" applyFill="1" applyBorder="1" applyAlignment="1">
      <alignment horizontal="center"/>
    </xf>
    <xf numFmtId="0" fontId="3" fillId="0" borderId="52" xfId="0" applyFont="1" applyFill="1" applyBorder="1" applyAlignment="1">
      <alignment horizontal="right"/>
    </xf>
    <xf numFmtId="0" fontId="4" fillId="0" borderId="0" xfId="0" applyFont="1" applyFill="1" applyAlignment="1">
      <alignment horizontal="left"/>
    </xf>
    <xf numFmtId="0" fontId="13" fillId="0" borderId="52" xfId="0" applyFont="1" applyFill="1" applyBorder="1" applyAlignment="1"/>
    <xf numFmtId="0" fontId="37" fillId="0" borderId="52" xfId="0" applyFont="1" applyFill="1" applyBorder="1" applyAlignment="1"/>
    <xf numFmtId="0" fontId="19" fillId="0" borderId="52" xfId="0" applyFont="1" applyFill="1" applyBorder="1" applyAlignment="1">
      <alignment wrapText="1"/>
    </xf>
    <xf numFmtId="0" fontId="4" fillId="0" borderId="52" xfId="0" applyFont="1" applyFill="1" applyBorder="1" applyAlignment="1"/>
    <xf numFmtId="0" fontId="4" fillId="0" borderId="52" xfId="0" applyFont="1" applyFill="1" applyBorder="1" applyAlignment="1">
      <alignment horizontal="center" wrapText="1"/>
    </xf>
    <xf numFmtId="0" fontId="4" fillId="0" borderId="0" xfId="0" applyFont="1" applyFill="1" applyBorder="1" applyAlignment="1">
      <alignment horizontal="center"/>
    </xf>
    <xf numFmtId="0" fontId="4" fillId="0" borderId="52" xfId="0" applyFont="1" applyFill="1" applyBorder="1" applyAlignment="1">
      <alignment horizontal="left" vertical="top"/>
    </xf>
    <xf numFmtId="0" fontId="3" fillId="0" borderId="52" xfId="0" applyFont="1" applyFill="1" applyBorder="1" applyAlignment="1">
      <alignment horizontal="center" wrapText="1"/>
    </xf>
    <xf numFmtId="0" fontId="3" fillId="0" borderId="52" xfId="0" applyFont="1" applyFill="1" applyBorder="1" applyAlignment="1">
      <alignment horizontal="left"/>
    </xf>
    <xf numFmtId="0" fontId="4" fillId="0" borderId="52" xfId="0" applyFont="1" applyFill="1" applyBorder="1" applyAlignment="1">
      <alignment wrapText="1"/>
    </xf>
    <xf numFmtId="3" fontId="3" fillId="0" borderId="52" xfId="0" applyNumberFormat="1" applyFont="1" applyFill="1" applyBorder="1" applyAlignment="1">
      <alignment horizontal="left"/>
    </xf>
    <xf numFmtId="0" fontId="107" fillId="0" borderId="52" xfId="0" applyFont="1" applyFill="1" applyBorder="1" applyAlignment="1">
      <alignment horizontal="center" wrapText="1"/>
    </xf>
    <xf numFmtId="0" fontId="4" fillId="5" borderId="52" xfId="0" applyFont="1" applyFill="1" applyBorder="1" applyAlignment="1">
      <alignment horizontal="left" vertical="top" wrapText="1"/>
    </xf>
    <xf numFmtId="0" fontId="4" fillId="10" borderId="52" xfId="0" applyFont="1" applyFill="1" applyBorder="1" applyAlignment="1">
      <alignment horizontal="center"/>
    </xf>
    <xf numFmtId="0" fontId="4" fillId="10" borderId="52" xfId="0" applyFont="1" applyFill="1" applyBorder="1"/>
    <xf numFmtId="0" fontId="4" fillId="0" borderId="52" xfId="0" applyFont="1" applyFill="1" applyBorder="1" applyAlignment="1">
      <alignment horizontal="left" vertical="top" wrapText="1"/>
    </xf>
    <xf numFmtId="0" fontId="27" fillId="0" borderId="52" xfId="0" applyFont="1" applyFill="1" applyBorder="1" applyAlignment="1">
      <alignment horizontal="left" vertical="top" wrapText="1"/>
    </xf>
    <xf numFmtId="0" fontId="13" fillId="0" borderId="52" xfId="0" applyFont="1" applyFill="1" applyBorder="1" applyAlignment="1">
      <alignment horizontal="left"/>
    </xf>
    <xf numFmtId="0" fontId="4" fillId="0" borderId="56" xfId="0" applyFont="1" applyFill="1" applyBorder="1" applyAlignment="1">
      <alignment horizontal="left" vertical="top" wrapText="1"/>
    </xf>
    <xf numFmtId="0" fontId="13" fillId="0" borderId="56" xfId="0" applyFont="1" applyFill="1" applyBorder="1" applyAlignment="1">
      <alignment horizontal="center"/>
    </xf>
    <xf numFmtId="0" fontId="33" fillId="0" borderId="48" xfId="0" applyFont="1" applyBorder="1" applyAlignment="1">
      <alignment horizontal="left" vertical="top" wrapText="1"/>
    </xf>
    <xf numFmtId="0" fontId="33" fillId="0" borderId="48" xfId="0" applyFont="1" applyBorder="1"/>
    <xf numFmtId="0" fontId="108" fillId="0" borderId="47" xfId="0" applyFont="1" applyBorder="1" applyAlignment="1">
      <alignment horizontal="left" vertical="top" wrapText="1"/>
    </xf>
    <xf numFmtId="0" fontId="90" fillId="0" borderId="47" xfId="0" applyFont="1" applyBorder="1" applyAlignment="1">
      <alignment horizontal="left" vertical="top" wrapText="1"/>
    </xf>
    <xf numFmtId="0" fontId="19" fillId="3" borderId="0" xfId="0" applyFont="1" applyFill="1" applyBorder="1"/>
    <xf numFmtId="0" fontId="19" fillId="3" borderId="0" xfId="0" applyFont="1" applyFill="1" applyBorder="1" applyAlignment="1">
      <alignment horizontal="left" vertical="center" indent="2"/>
    </xf>
    <xf numFmtId="0" fontId="19" fillId="3" borderId="0" xfId="0" applyFont="1" applyFill="1" applyBorder="1" applyAlignment="1">
      <alignment horizontal="center" shrinkToFit="1"/>
    </xf>
    <xf numFmtId="0" fontId="4" fillId="0" borderId="92" xfId="0" applyFont="1" applyBorder="1"/>
    <xf numFmtId="0" fontId="4" fillId="0" borderId="92" xfId="0" applyFont="1" applyBorder="1" applyAlignment="1">
      <alignment horizontal="left" vertical="top" wrapText="1"/>
    </xf>
    <xf numFmtId="0" fontId="19" fillId="0" borderId="92" xfId="0" applyFont="1" applyBorder="1" applyAlignment="1">
      <alignment horizontal="center"/>
    </xf>
    <xf numFmtId="0" fontId="19" fillId="0" borderId="92" xfId="0" applyFont="1" applyBorder="1"/>
    <xf numFmtId="0" fontId="14" fillId="0" borderId="92" xfId="0" applyFont="1" applyBorder="1" applyAlignment="1">
      <alignment horizontal="center"/>
    </xf>
    <xf numFmtId="0" fontId="14" fillId="0" borderId="92" xfId="0" applyFont="1" applyBorder="1" applyProtection="1">
      <protection locked="0"/>
    </xf>
    <xf numFmtId="0" fontId="19" fillId="0" borderId="92" xfId="0" applyFont="1" applyBorder="1" applyProtection="1">
      <protection locked="0"/>
    </xf>
    <xf numFmtId="49" fontId="14" fillId="18" borderId="92" xfId="0" applyNumberFormat="1" applyFont="1" applyFill="1" applyBorder="1" applyAlignment="1">
      <alignment vertical="top" wrapText="1"/>
    </xf>
    <xf numFmtId="0" fontId="19" fillId="0" borderId="92" xfId="0" applyFont="1" applyFill="1" applyBorder="1" applyAlignment="1">
      <alignment horizontal="center"/>
    </xf>
    <xf numFmtId="0" fontId="19" fillId="0" borderId="92" xfId="0" applyFont="1" applyFill="1" applyBorder="1"/>
    <xf numFmtId="49" fontId="14" fillId="0" borderId="92" xfId="0" applyNumberFormat="1" applyFont="1" applyFill="1" applyBorder="1" applyAlignment="1">
      <alignment vertical="top" wrapText="1"/>
    </xf>
    <xf numFmtId="0" fontId="19" fillId="0" borderId="92" xfId="0" applyFont="1" applyFill="1" applyBorder="1" applyAlignment="1">
      <alignment shrinkToFit="1"/>
    </xf>
    <xf numFmtId="0" fontId="19" fillId="0" borderId="92" xfId="0" applyFont="1" applyFill="1" applyBorder="1" applyAlignment="1">
      <alignment horizontal="center" shrinkToFit="1"/>
    </xf>
    <xf numFmtId="3" fontId="19" fillId="0" borderId="92" xfId="0" applyNumberFormat="1" applyFont="1" applyFill="1" applyBorder="1" applyAlignment="1">
      <alignment shrinkToFit="1"/>
    </xf>
    <xf numFmtId="3" fontId="19" fillId="0" borderId="92" xfId="0" applyNumberFormat="1" applyFont="1" applyFill="1" applyBorder="1"/>
    <xf numFmtId="0" fontId="19" fillId="0" borderId="92" xfId="0" applyNumberFormat="1" applyFont="1" applyFill="1" applyBorder="1"/>
    <xf numFmtId="0" fontId="19" fillId="0" borderId="92" xfId="0" applyFont="1" applyFill="1" applyBorder="1" applyAlignment="1"/>
    <xf numFmtId="49" fontId="14" fillId="18" borderId="92" xfId="0" applyNumberFormat="1" applyFont="1" applyFill="1" applyBorder="1" applyAlignment="1">
      <alignment vertical="top"/>
    </xf>
    <xf numFmtId="0" fontId="19" fillId="0" borderId="92" xfId="0" applyFont="1" applyFill="1" applyBorder="1" applyAlignment="1">
      <alignment vertical="top"/>
    </xf>
    <xf numFmtId="1" fontId="19" fillId="0" borderId="92" xfId="0" applyNumberFormat="1" applyFont="1" applyFill="1" applyBorder="1" applyAlignment="1">
      <alignment vertical="center" shrinkToFit="1"/>
    </xf>
    <xf numFmtId="1" fontId="19" fillId="0" borderId="92" xfId="0" applyNumberFormat="1" applyFont="1" applyFill="1" applyBorder="1" applyAlignment="1"/>
    <xf numFmtId="17" fontId="19" fillId="0" borderId="92" xfId="0" applyNumberFormat="1" applyFont="1" applyFill="1" applyBorder="1" applyAlignment="1">
      <alignment horizontal="center" vertical="center"/>
    </xf>
    <xf numFmtId="49" fontId="19" fillId="0" borderId="92" xfId="0" applyNumberFormat="1" applyFont="1" applyFill="1" applyBorder="1" applyAlignment="1">
      <alignment shrinkToFit="1"/>
    </xf>
    <xf numFmtId="0" fontId="19" fillId="0" borderId="92" xfId="0" applyFont="1" applyFill="1" applyBorder="1" applyAlignment="1">
      <alignment horizontal="center" vertical="top"/>
    </xf>
    <xf numFmtId="1" fontId="19" fillId="0" borderId="92" xfId="0" applyNumberFormat="1" applyFont="1" applyFill="1" applyBorder="1" applyAlignment="1">
      <alignment horizontal="center"/>
    </xf>
    <xf numFmtId="0" fontId="19" fillId="0" borderId="92" xfId="0" applyFont="1" applyFill="1" applyBorder="1" applyAlignment="1">
      <alignment horizontal="left" vertical="center" shrinkToFit="1"/>
    </xf>
    <xf numFmtId="0" fontId="19" fillId="0" borderId="92" xfId="0" applyFont="1" applyBorder="1" applyAlignment="1">
      <alignment horizontal="left" vertical="center" wrapText="1" shrinkToFit="1"/>
    </xf>
    <xf numFmtId="0" fontId="19" fillId="0" borderId="92" xfId="0" applyFont="1" applyBorder="1" applyAlignment="1">
      <alignment horizontal="right" shrinkToFit="1"/>
    </xf>
    <xf numFmtId="0" fontId="19" fillId="0" borderId="92" xfId="0" applyFont="1" applyBorder="1" applyAlignment="1">
      <alignment horizontal="left" vertical="center" shrinkToFit="1"/>
    </xf>
    <xf numFmtId="0" fontId="8" fillId="0" borderId="92" xfId="0" applyFont="1" applyFill="1" applyBorder="1" applyAlignment="1">
      <alignment horizontal="center" shrinkToFit="1"/>
    </xf>
    <xf numFmtId="0" fontId="19" fillId="0" borderId="92" xfId="0" quotePrefix="1" applyFont="1" applyBorder="1" applyAlignment="1">
      <alignment horizontal="left" vertical="center" shrinkToFit="1"/>
    </xf>
    <xf numFmtId="3" fontId="19" fillId="0" borderId="92" xfId="0" applyNumberFormat="1" applyFont="1" applyBorder="1"/>
    <xf numFmtId="17" fontId="19" fillId="0" borderId="92" xfId="0" applyNumberFormat="1" applyFont="1" applyBorder="1" applyAlignment="1">
      <alignment horizontal="center"/>
    </xf>
    <xf numFmtId="0" fontId="33" fillId="5" borderId="48"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57" xfId="0" applyFont="1" applyFill="1" applyBorder="1" applyAlignment="1">
      <alignment horizontal="left" vertical="top" wrapText="1"/>
    </xf>
    <xf numFmtId="0" fontId="19"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2" xfId="0" applyFont="1" applyBorder="1" applyAlignment="1">
      <alignment horizontal="center" vertical="center"/>
    </xf>
    <xf numFmtId="0" fontId="19" fillId="0" borderId="2" xfId="0" applyFont="1" applyBorder="1" applyAlignment="1">
      <alignment horizontal="left" vertical="center"/>
    </xf>
    <xf numFmtId="0" fontId="1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0" borderId="0" xfId="0" applyFont="1" applyFill="1" applyBorder="1" applyAlignment="1">
      <alignment horizontal="left" vertical="center"/>
    </xf>
    <xf numFmtId="188" fontId="19" fillId="0" borderId="6" xfId="1" applyNumberFormat="1" applyFont="1" applyFill="1" applyBorder="1" applyAlignment="1">
      <alignment horizontal="center" vertical="center" wrapText="1"/>
    </xf>
    <xf numFmtId="0" fontId="19" fillId="0" borderId="2" xfId="0" applyFont="1" applyFill="1" applyBorder="1" applyAlignment="1">
      <alignment horizontal="left" vertical="center"/>
    </xf>
    <xf numFmtId="0" fontId="19" fillId="0" borderId="12" xfId="0" applyFont="1" applyFill="1" applyBorder="1" applyAlignment="1">
      <alignment horizontal="center" vertical="center" wrapText="1"/>
    </xf>
    <xf numFmtId="0" fontId="23" fillId="3" borderId="7" xfId="0" applyFont="1" applyFill="1" applyBorder="1" applyAlignment="1">
      <alignment horizontal="left" vertical="center"/>
    </xf>
    <xf numFmtId="0" fontId="8" fillId="3" borderId="6" xfId="0" applyFont="1" applyFill="1" applyBorder="1" applyAlignment="1">
      <alignment horizontal="center" vertical="center" wrapText="1"/>
    </xf>
    <xf numFmtId="188" fontId="8" fillId="3" borderId="6" xfId="1" applyNumberFormat="1" applyFont="1" applyFill="1" applyBorder="1" applyAlignment="1">
      <alignment horizontal="center" vertical="center" wrapText="1"/>
    </xf>
    <xf numFmtId="0" fontId="8" fillId="3" borderId="0" xfId="0" applyFont="1" applyFill="1" applyBorder="1" applyAlignment="1">
      <alignment horizontal="left" vertical="center"/>
    </xf>
    <xf numFmtId="188" fontId="21" fillId="3" borderId="6" xfId="1" applyNumberFormat="1" applyFont="1" applyFill="1" applyBorder="1" applyAlignment="1">
      <alignment horizontal="center" vertical="center"/>
    </xf>
    <xf numFmtId="0" fontId="8" fillId="3" borderId="6" xfId="0" applyFont="1" applyFill="1" applyBorder="1"/>
    <xf numFmtId="0" fontId="8" fillId="3" borderId="2" xfId="0" applyFont="1" applyFill="1" applyBorder="1" applyAlignment="1">
      <alignment horizontal="left" vertical="center"/>
    </xf>
    <xf numFmtId="0" fontId="8" fillId="3" borderId="12" xfId="0" applyFont="1" applyFill="1" applyBorder="1" applyAlignment="1">
      <alignment horizontal="center" vertical="center" wrapText="1"/>
    </xf>
    <xf numFmtId="188" fontId="8" fillId="3" borderId="12" xfId="1" applyNumberFormat="1" applyFont="1" applyFill="1" applyBorder="1" applyAlignment="1">
      <alignment horizontal="center" vertical="center" wrapText="1"/>
    </xf>
    <xf numFmtId="0" fontId="22" fillId="3" borderId="0" xfId="0" applyFont="1" applyFill="1" applyBorder="1" applyAlignment="1">
      <alignment horizontal="left" vertical="center"/>
    </xf>
    <xf numFmtId="0" fontId="22" fillId="0" borderId="0" xfId="0" applyFont="1" applyBorder="1" applyAlignment="1">
      <alignment horizontal="left" vertical="center"/>
    </xf>
    <xf numFmtId="0" fontId="19" fillId="3"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19" fillId="3" borderId="6" xfId="0" applyFont="1" applyFill="1" applyBorder="1"/>
    <xf numFmtId="0" fontId="19" fillId="0" borderId="0" xfId="0" applyFont="1" applyBorder="1" applyAlignment="1">
      <alignment horizontal="left" vertical="center"/>
    </xf>
    <xf numFmtId="188" fontId="19" fillId="0" borderId="6" xfId="1" applyNumberFormat="1" applyFont="1" applyBorder="1" applyAlignment="1">
      <alignment horizontal="center" vertical="center"/>
    </xf>
    <xf numFmtId="3" fontId="19" fillId="3" borderId="53" xfId="0" applyNumberFormat="1" applyFont="1" applyFill="1" applyBorder="1" applyAlignment="1">
      <alignment horizontal="center" vertical="top"/>
    </xf>
    <xf numFmtId="0" fontId="22" fillId="3" borderId="26" xfId="0" applyFont="1" applyFill="1" applyBorder="1" applyAlignment="1">
      <alignment horizontal="left" vertical="center"/>
    </xf>
    <xf numFmtId="0" fontId="19" fillId="3" borderId="3" xfId="0" applyFont="1" applyFill="1" applyBorder="1" applyAlignment="1">
      <alignment horizontal="center" vertical="center" wrapText="1"/>
    </xf>
    <xf numFmtId="0" fontId="19" fillId="3" borderId="3" xfId="0" applyFont="1" applyFill="1" applyBorder="1"/>
    <xf numFmtId="0" fontId="19" fillId="3" borderId="8" xfId="0" applyFont="1" applyFill="1" applyBorder="1" applyAlignment="1">
      <alignment horizontal="left" vertical="center"/>
    </xf>
    <xf numFmtId="0" fontId="19" fillId="0" borderId="8" xfId="0" applyFont="1" applyBorder="1" applyAlignment="1">
      <alignment horizontal="left" vertical="center"/>
    </xf>
    <xf numFmtId="0" fontId="19" fillId="0" borderId="6" xfId="0" applyFont="1" applyBorder="1" applyAlignment="1">
      <alignment horizontal="left" vertical="center"/>
    </xf>
    <xf numFmtId="0" fontId="19" fillId="0" borderId="6" xfId="0" applyFont="1" applyBorder="1" applyAlignment="1">
      <alignment horizontal="left" vertical="center" wrapText="1"/>
    </xf>
    <xf numFmtId="0" fontId="19" fillId="0" borderId="40" xfId="0" applyFont="1" applyBorder="1" applyAlignment="1">
      <alignment horizontal="left" vertical="center"/>
    </xf>
    <xf numFmtId="0" fontId="19" fillId="0" borderId="40" xfId="0" applyFont="1" applyBorder="1"/>
    <xf numFmtId="0" fontId="19" fillId="0" borderId="8" xfId="0" applyFont="1" applyBorder="1"/>
    <xf numFmtId="0" fontId="19" fillId="0" borderId="6" xfId="0" applyFont="1" applyBorder="1" applyAlignment="1">
      <alignment vertical="center"/>
    </xf>
    <xf numFmtId="188" fontId="19" fillId="0" borderId="6" xfId="1" applyNumberFormat="1" applyFont="1" applyBorder="1" applyAlignment="1">
      <alignment horizontal="center"/>
    </xf>
    <xf numFmtId="0" fontId="19" fillId="3" borderId="8" xfId="0" applyFont="1" applyFill="1" applyBorder="1"/>
    <xf numFmtId="188" fontId="19" fillId="3" borderId="6" xfId="1" applyNumberFormat="1" applyFont="1" applyFill="1" applyBorder="1" applyAlignment="1">
      <alignment horizontal="center"/>
    </xf>
    <xf numFmtId="0" fontId="19" fillId="3" borderId="6" xfId="0" applyFont="1" applyFill="1" applyBorder="1" applyAlignment="1">
      <alignment horizontal="center"/>
    </xf>
    <xf numFmtId="0" fontId="14" fillId="3" borderId="40" xfId="0" applyFont="1" applyFill="1" applyBorder="1"/>
    <xf numFmtId="0" fontId="19" fillId="3" borderId="12" xfId="0" applyFont="1" applyFill="1" applyBorder="1"/>
    <xf numFmtId="0" fontId="19" fillId="3" borderId="12" xfId="0" applyFont="1" applyFill="1" applyBorder="1" applyAlignment="1">
      <alignment horizontal="center"/>
    </xf>
    <xf numFmtId="0" fontId="19" fillId="3" borderId="12" xfId="0" applyFont="1" applyFill="1" applyBorder="1" applyAlignment="1">
      <alignment horizontal="center" vertical="center" wrapText="1"/>
    </xf>
    <xf numFmtId="0" fontId="14" fillId="0" borderId="26" xfId="0" applyFont="1" applyBorder="1"/>
    <xf numFmtId="0" fontId="14" fillId="0" borderId="26" xfId="0" applyFont="1" applyBorder="1" applyAlignment="1">
      <alignment horizontal="left" vertical="center"/>
    </xf>
    <xf numFmtId="0" fontId="7" fillId="0" borderId="0" xfId="0" applyFont="1" applyBorder="1" applyAlignment="1">
      <alignment horizontal="left" vertical="center"/>
    </xf>
    <xf numFmtId="0" fontId="23" fillId="0" borderId="0" xfId="0" applyFont="1" applyFill="1" applyBorder="1" applyAlignment="1">
      <alignment horizontal="left" vertical="center"/>
    </xf>
    <xf numFmtId="2" fontId="4" fillId="12" borderId="48" xfId="0" applyNumberFormat="1" applyFont="1" applyFill="1" applyBorder="1"/>
    <xf numFmtId="2" fontId="4" fillId="0" borderId="48" xfId="0" applyNumberFormat="1" applyFont="1" applyBorder="1"/>
    <xf numFmtId="2" fontId="4" fillId="0" borderId="49" xfId="0" applyNumberFormat="1" applyFont="1" applyBorder="1"/>
    <xf numFmtId="2" fontId="4" fillId="0" borderId="47" xfId="0" applyNumberFormat="1" applyFont="1" applyBorder="1"/>
    <xf numFmtId="2" fontId="27" fillId="5" borderId="48" xfId="1" applyNumberFormat="1" applyFont="1" applyFill="1" applyBorder="1"/>
    <xf numFmtId="2" fontId="4" fillId="0" borderId="0" xfId="0" applyNumberFormat="1" applyFont="1"/>
    <xf numFmtId="2" fontId="4" fillId="0" borderId="57" xfId="0" applyNumberFormat="1" applyFont="1" applyBorder="1" applyAlignment="1">
      <alignment horizontal="right"/>
    </xf>
    <xf numFmtId="0" fontId="19" fillId="0" borderId="12" xfId="0" applyFont="1" applyBorder="1" applyAlignment="1"/>
    <xf numFmtId="0" fontId="6" fillId="0" borderId="103" xfId="0" applyFont="1" applyBorder="1" applyAlignment="1">
      <alignment horizontal="center"/>
    </xf>
    <xf numFmtId="0" fontId="6" fillId="0" borderId="104" xfId="0" applyFont="1" applyBorder="1" applyAlignment="1">
      <alignment horizontal="center"/>
    </xf>
    <xf numFmtId="0" fontId="5" fillId="0" borderId="103" xfId="0" applyFont="1" applyBorder="1"/>
    <xf numFmtId="0" fontId="5" fillId="0" borderId="105" xfId="0" applyFont="1" applyBorder="1" applyAlignment="1">
      <alignment horizontal="center"/>
    </xf>
    <xf numFmtId="0" fontId="6" fillId="0" borderId="104" xfId="0" applyFont="1" applyBorder="1"/>
    <xf numFmtId="0" fontId="4" fillId="3" borderId="103" xfId="0" applyFont="1" applyFill="1" applyBorder="1" applyAlignment="1">
      <alignment horizontal="left" vertical="top" wrapText="1"/>
    </xf>
    <xf numFmtId="0" fontId="5" fillId="0" borderId="2" xfId="0" applyFont="1" applyBorder="1" applyAlignment="1">
      <alignment horizontal="center"/>
    </xf>
    <xf numFmtId="0" fontId="6" fillId="0" borderId="103" xfId="0" applyFont="1" applyBorder="1"/>
    <xf numFmtId="3" fontId="5" fillId="0" borderId="103" xfId="0" applyNumberFormat="1" applyFont="1" applyBorder="1" applyAlignment="1">
      <alignment horizontal="center"/>
    </xf>
    <xf numFmtId="0" fontId="5" fillId="0" borderId="6" xfId="0" applyFont="1" applyBorder="1" applyAlignment="1">
      <alignment vertical="center"/>
    </xf>
    <xf numFmtId="0" fontId="5" fillId="0" borderId="12" xfId="0" applyFont="1" applyBorder="1" applyAlignment="1">
      <alignment vertical="center"/>
    </xf>
    <xf numFmtId="0" fontId="6" fillId="0" borderId="12" xfId="0" applyFont="1" applyBorder="1"/>
    <xf numFmtId="0" fontId="13" fillId="0" borderId="104" xfId="0" applyFont="1" applyBorder="1" applyAlignment="1">
      <alignment horizontal="left" vertical="top" wrapText="1"/>
    </xf>
    <xf numFmtId="0" fontId="4" fillId="0" borderId="104" xfId="0" applyFont="1" applyBorder="1"/>
    <xf numFmtId="0" fontId="4" fillId="0" borderId="104" xfId="0" applyFont="1" applyBorder="1" applyAlignment="1">
      <alignment horizontal="center"/>
    </xf>
    <xf numFmtId="3" fontId="33" fillId="0" borderId="48" xfId="0" applyNumberFormat="1" applyFont="1" applyBorder="1"/>
    <xf numFmtId="2" fontId="4" fillId="5" borderId="0" xfId="0" applyNumberFormat="1" applyFont="1" applyFill="1" applyBorder="1" applyAlignment="1">
      <alignment horizontal="right"/>
    </xf>
    <xf numFmtId="0" fontId="13" fillId="0" borderId="104" xfId="0" applyFont="1" applyBorder="1" applyAlignment="1">
      <alignment vertical="center"/>
    </xf>
    <xf numFmtId="0" fontId="4" fillId="0" borderId="104" xfId="0" applyFont="1" applyBorder="1" applyAlignment="1">
      <alignment horizontal="left" vertical="top" wrapText="1" indent="1"/>
    </xf>
    <xf numFmtId="188" fontId="4" fillId="0" borderId="104" xfId="1" applyNumberFormat="1" applyFont="1" applyBorder="1"/>
    <xf numFmtId="188" fontId="4" fillId="5" borderId="104" xfId="1" applyNumberFormat="1" applyFont="1" applyFill="1" applyBorder="1"/>
    <xf numFmtId="0" fontId="4" fillId="0" borderId="104" xfId="0" applyFont="1" applyBorder="1" applyAlignment="1">
      <alignment horizontal="left" vertical="top" wrapText="1"/>
    </xf>
    <xf numFmtId="4" fontId="13" fillId="0" borderId="104" xfId="0" applyNumberFormat="1" applyFont="1" applyBorder="1"/>
    <xf numFmtId="0" fontId="5" fillId="0" borderId="104" xfId="0" applyFont="1" applyBorder="1" applyAlignment="1"/>
    <xf numFmtId="0" fontId="5" fillId="0" borderId="104" xfId="0" applyFont="1" applyBorder="1" applyAlignment="1">
      <alignment horizontal="center"/>
    </xf>
    <xf numFmtId="0" fontId="6" fillId="0" borderId="39" xfId="0" applyFont="1" applyBorder="1"/>
    <xf numFmtId="0" fontId="5" fillId="0" borderId="6" xfId="0" quotePrefix="1" applyFont="1" applyBorder="1" applyAlignment="1">
      <alignment horizontal="left" vertical="top" shrinkToFit="1"/>
    </xf>
    <xf numFmtId="3" fontId="8" fillId="0" borderId="6" xfId="0" applyNumberFormat="1" applyFont="1" applyBorder="1"/>
    <xf numFmtId="0" fontId="5" fillId="0" borderId="6" xfId="0" quotePrefix="1" applyFont="1" applyBorder="1" applyAlignment="1">
      <alignment shrinkToFit="1"/>
    </xf>
    <xf numFmtId="0" fontId="5" fillId="0" borderId="6" xfId="0" quotePrefix="1" applyFont="1" applyBorder="1" applyAlignment="1">
      <alignment vertical="top" shrinkToFit="1"/>
    </xf>
    <xf numFmtId="0" fontId="8" fillId="0" borderId="6" xfId="0" quotePrefix="1" applyFont="1" applyBorder="1" applyAlignment="1">
      <alignment horizontal="left" vertical="top"/>
    </xf>
    <xf numFmtId="0" fontId="5" fillId="0" borderId="39" xfId="0" applyFont="1" applyBorder="1" applyAlignment="1">
      <alignment horizontal="center"/>
    </xf>
    <xf numFmtId="0" fontId="8" fillId="0" borderId="103" xfId="4" applyFont="1" applyBorder="1"/>
    <xf numFmtId="0" fontId="8" fillId="0" borderId="6" xfId="4" applyFont="1" applyBorder="1"/>
    <xf numFmtId="0" fontId="8" fillId="0" borderId="12" xfId="4" applyFont="1" applyBorder="1"/>
    <xf numFmtId="3" fontId="17" fillId="0" borderId="103" xfId="9" applyNumberFormat="1" applyFont="1" applyBorder="1" applyAlignment="1">
      <alignment horizontal="center"/>
    </xf>
    <xf numFmtId="3" fontId="5" fillId="0" borderId="0" xfId="0" applyNumberFormat="1" applyFont="1" applyBorder="1"/>
    <xf numFmtId="0" fontId="6" fillId="0" borderId="106" xfId="0" applyFont="1" applyBorder="1"/>
    <xf numFmtId="3" fontId="6" fillId="0" borderId="106" xfId="0" applyNumberFormat="1" applyFont="1" applyBorder="1"/>
    <xf numFmtId="49" fontId="19" fillId="0" borderId="0" xfId="0" applyNumberFormat="1" applyFont="1" applyAlignment="1">
      <alignment horizontal="left" vertical="center"/>
    </xf>
    <xf numFmtId="0" fontId="4" fillId="0" borderId="103" xfId="0" applyFont="1" applyBorder="1" applyAlignment="1">
      <alignment horizontal="center"/>
    </xf>
    <xf numFmtId="3" fontId="4" fillId="0" borderId="6" xfId="0" applyNumberFormat="1" applyFont="1" applyBorder="1" applyAlignment="1">
      <alignment horizontal="center"/>
    </xf>
    <xf numFmtId="3" fontId="4" fillId="0" borderId="55" xfId="0" applyNumberFormat="1" applyFont="1" applyBorder="1" applyAlignment="1">
      <alignment horizontal="center"/>
    </xf>
    <xf numFmtId="0" fontId="33" fillId="0" borderId="55" xfId="0" applyFont="1" applyBorder="1" applyAlignment="1">
      <alignment horizontal="center"/>
    </xf>
    <xf numFmtId="0" fontId="33" fillId="0" borderId="6" xfId="0" applyFont="1" applyBorder="1" applyAlignment="1">
      <alignment horizontal="center"/>
    </xf>
    <xf numFmtId="0" fontId="33" fillId="0" borderId="54" xfId="0" applyFont="1" applyBorder="1" applyAlignment="1">
      <alignment horizontal="center"/>
    </xf>
    <xf numFmtId="0" fontId="19" fillId="0" borderId="103" xfId="0" applyFont="1" applyBorder="1" applyAlignment="1">
      <alignment horizontal="center"/>
    </xf>
    <xf numFmtId="0" fontId="13" fillId="0" borderId="12" xfId="0" applyFont="1" applyBorder="1"/>
    <xf numFmtId="49" fontId="5" fillId="0" borderId="0" xfId="0" applyNumberFormat="1" applyFont="1" applyAlignment="1">
      <alignment horizontal="center"/>
    </xf>
    <xf numFmtId="49" fontId="5" fillId="0" borderId="0" xfId="0" applyNumberFormat="1" applyFont="1" applyAlignment="1"/>
    <xf numFmtId="49" fontId="13" fillId="0" borderId="103" xfId="0" applyNumberFormat="1" applyFont="1" applyFill="1" applyBorder="1" applyAlignment="1">
      <alignment vertical="center"/>
    </xf>
    <xf numFmtId="0" fontId="111" fillId="0" borderId="108" xfId="0" applyFont="1" applyBorder="1" applyAlignment="1">
      <alignment horizontal="center" shrinkToFit="1"/>
    </xf>
    <xf numFmtId="49" fontId="13" fillId="0" borderId="6" xfId="0" applyNumberFormat="1" applyFont="1" applyBorder="1" applyAlignment="1">
      <alignment vertical="center"/>
    </xf>
    <xf numFmtId="0" fontId="19" fillId="0" borderId="104" xfId="0" applyFont="1" applyFill="1" applyBorder="1" applyAlignment="1">
      <alignment horizontal="center" shrinkToFit="1"/>
    </xf>
    <xf numFmtId="49" fontId="13" fillId="0" borderId="12" xfId="0" applyNumberFormat="1" applyFont="1" applyBorder="1" applyAlignment="1"/>
    <xf numFmtId="0" fontId="19" fillId="0" borderId="39" xfId="0" applyFont="1" applyBorder="1" applyAlignment="1"/>
    <xf numFmtId="0" fontId="19" fillId="0" borderId="104" xfId="0" applyFont="1" applyFill="1" applyBorder="1" applyAlignment="1">
      <alignment horizontal="center" vertical="top"/>
    </xf>
    <xf numFmtId="49" fontId="14" fillId="5" borderId="105" xfId="0" applyNumberFormat="1" applyFont="1" applyFill="1" applyBorder="1" applyAlignment="1">
      <alignment horizontal="left" vertical="top"/>
    </xf>
    <xf numFmtId="0" fontId="19" fillId="0" borderId="103" xfId="0" applyFont="1" applyFill="1" applyBorder="1" applyAlignment="1">
      <alignment horizontal="center" vertical="top"/>
    </xf>
    <xf numFmtId="0" fontId="19" fillId="0" borderId="103" xfId="0" applyFont="1" applyFill="1" applyBorder="1" applyAlignment="1">
      <alignment vertical="top"/>
    </xf>
    <xf numFmtId="0" fontId="19" fillId="0" borderId="107" xfId="0" applyFont="1" applyFill="1" applyBorder="1" applyAlignment="1">
      <alignment vertical="top"/>
    </xf>
    <xf numFmtId="49" fontId="19" fillId="0" borderId="103" xfId="0" applyNumberFormat="1" applyFont="1" applyFill="1" applyBorder="1" applyAlignment="1">
      <alignment horizontal="center" vertical="top"/>
    </xf>
    <xf numFmtId="0" fontId="19" fillId="0" borderId="6" xfId="0" applyFont="1" applyFill="1" applyBorder="1" applyAlignment="1">
      <alignment vertical="top"/>
    </xf>
    <xf numFmtId="0" fontId="19" fillId="0" borderId="110" xfId="0" applyFont="1" applyFill="1" applyBorder="1" applyAlignment="1">
      <alignment horizontal="center" vertical="top"/>
    </xf>
    <xf numFmtId="49" fontId="19" fillId="0" borderId="103" xfId="0" applyNumberFormat="1" applyFont="1" applyBorder="1" applyAlignment="1">
      <alignment horizontal="center" vertical="top"/>
    </xf>
    <xf numFmtId="0" fontId="19" fillId="0" borderId="107" xfId="0" applyFont="1" applyFill="1" applyBorder="1" applyAlignment="1">
      <alignment horizontal="center" vertical="top"/>
    </xf>
    <xf numFmtId="0" fontId="19" fillId="0" borderId="12" xfId="0" applyFont="1" applyFill="1" applyBorder="1" applyAlignment="1">
      <alignment horizontal="center" vertical="top"/>
    </xf>
    <xf numFmtId="0" fontId="19" fillId="0" borderId="12" xfId="0" applyFont="1" applyFill="1" applyBorder="1" applyAlignment="1">
      <alignment vertical="top"/>
    </xf>
    <xf numFmtId="0" fontId="19" fillId="0" borderId="39" xfId="0" applyFont="1" applyFill="1" applyBorder="1" applyAlignment="1">
      <alignment vertical="top"/>
    </xf>
    <xf numFmtId="0" fontId="19" fillId="0" borderId="2" xfId="0" applyFont="1" applyFill="1" applyBorder="1" applyAlignment="1">
      <alignment horizontal="center" vertical="top"/>
    </xf>
    <xf numFmtId="49" fontId="19" fillId="0" borderId="12" xfId="0" applyNumberFormat="1" applyFont="1" applyFill="1" applyBorder="1" applyAlignment="1">
      <alignment horizontal="center" vertical="top"/>
    </xf>
    <xf numFmtId="0" fontId="19" fillId="0" borderId="39" xfId="0" applyFont="1" applyFill="1" applyBorder="1" applyAlignment="1">
      <alignment horizontal="center" vertical="top"/>
    </xf>
    <xf numFmtId="49" fontId="19" fillId="0" borderId="0" xfId="0" applyNumberFormat="1" applyFont="1" applyBorder="1" applyAlignment="1">
      <alignment horizontal="left" vertical="top"/>
    </xf>
    <xf numFmtId="0" fontId="19" fillId="0" borderId="7" xfId="0" applyFont="1" applyFill="1" applyBorder="1" applyAlignment="1">
      <alignment horizontal="center" vertical="top"/>
    </xf>
    <xf numFmtId="0" fontId="19" fillId="0" borderId="6" xfId="0" applyFont="1" applyFill="1" applyBorder="1" applyAlignment="1">
      <alignment horizontal="center" vertical="top"/>
    </xf>
    <xf numFmtId="49" fontId="19" fillId="0" borderId="6" xfId="0" applyNumberFormat="1" applyFont="1" applyBorder="1" applyAlignment="1">
      <alignment horizontal="center" vertical="top"/>
    </xf>
    <xf numFmtId="49" fontId="19" fillId="0" borderId="110" xfId="0" applyNumberFormat="1" applyFont="1" applyBorder="1" applyAlignment="1">
      <alignment horizontal="left" vertical="top"/>
    </xf>
    <xf numFmtId="0" fontId="19" fillId="0" borderId="111" xfId="0" applyFont="1" applyFill="1" applyBorder="1" applyAlignment="1">
      <alignment horizontal="center" vertical="top"/>
    </xf>
    <xf numFmtId="0" fontId="112" fillId="0" borderId="111" xfId="0" applyFont="1" applyFill="1" applyBorder="1" applyAlignment="1">
      <alignment horizontal="center" vertical="top"/>
    </xf>
    <xf numFmtId="49" fontId="19" fillId="0" borderId="111" xfId="0" applyNumberFormat="1" applyFont="1" applyFill="1" applyBorder="1" applyAlignment="1">
      <alignment horizontal="center" vertical="top"/>
    </xf>
    <xf numFmtId="0" fontId="19" fillId="0" borderId="103" xfId="0" applyFont="1" applyBorder="1" applyAlignment="1">
      <alignment horizontal="center" vertical="top" shrinkToFit="1"/>
    </xf>
    <xf numFmtId="0" fontId="19" fillId="0" borderId="8" xfId="0" applyFont="1" applyFill="1" applyBorder="1" applyAlignment="1">
      <alignment horizontal="center" vertical="top"/>
    </xf>
    <xf numFmtId="0" fontId="112" fillId="0" borderId="8" xfId="0" applyFont="1" applyFill="1" applyBorder="1" applyAlignment="1">
      <alignment horizontal="center" vertical="top"/>
    </xf>
    <xf numFmtId="49" fontId="19" fillId="0" borderId="8" xfId="0" applyNumberFormat="1" applyFont="1" applyFill="1" applyBorder="1" applyAlignment="1">
      <alignment horizontal="center" vertical="top"/>
    </xf>
    <xf numFmtId="0" fontId="19" fillId="0" borderId="6" xfId="0" applyFont="1" applyBorder="1" applyAlignment="1">
      <alignment horizontal="center" vertical="top" shrinkToFit="1"/>
    </xf>
    <xf numFmtId="0" fontId="19" fillId="0" borderId="40" xfId="0" applyFont="1" applyFill="1" applyBorder="1" applyAlignment="1">
      <alignment horizontal="center" vertical="top"/>
    </xf>
    <xf numFmtId="0" fontId="112" fillId="0" borderId="40" xfId="0" applyFont="1" applyFill="1" applyBorder="1" applyAlignment="1">
      <alignment horizontal="center" vertical="top"/>
    </xf>
    <xf numFmtId="49" fontId="19" fillId="0" borderId="40" xfId="0" applyNumberFormat="1" applyFont="1" applyFill="1" applyBorder="1" applyAlignment="1">
      <alignment horizontal="center" vertical="top"/>
    </xf>
    <xf numFmtId="0" fontId="19" fillId="0" borderId="12" xfId="0" applyFont="1" applyBorder="1" applyAlignment="1">
      <alignment horizontal="center" vertical="top" shrinkToFit="1"/>
    </xf>
    <xf numFmtId="9" fontId="19" fillId="0" borderId="8" xfId="19" applyFont="1" applyFill="1" applyBorder="1" applyAlignment="1">
      <alignment vertical="top"/>
    </xf>
    <xf numFmtId="9" fontId="19" fillId="0" borderId="103" xfId="19" applyFont="1" applyBorder="1" applyAlignment="1">
      <alignment vertical="top"/>
    </xf>
    <xf numFmtId="9" fontId="19" fillId="0" borderId="103" xfId="19" applyFont="1" applyFill="1" applyBorder="1" applyAlignment="1">
      <alignment horizontal="center" vertical="top"/>
    </xf>
    <xf numFmtId="9" fontId="19" fillId="0" borderId="103" xfId="19" applyFont="1" applyFill="1" applyBorder="1" applyAlignment="1">
      <alignment vertical="top"/>
    </xf>
    <xf numFmtId="9" fontId="19" fillId="0" borderId="110" xfId="19" applyFont="1" applyFill="1" applyBorder="1" applyAlignment="1">
      <alignment vertical="top"/>
    </xf>
    <xf numFmtId="9" fontId="19" fillId="0" borderId="107" xfId="19" applyFont="1" applyFill="1" applyBorder="1" applyAlignment="1">
      <alignment vertical="top"/>
    </xf>
    <xf numFmtId="9" fontId="19" fillId="0" borderId="107" xfId="19" applyFont="1" applyFill="1" applyBorder="1" applyAlignment="1">
      <alignment horizontal="center" vertical="top"/>
    </xf>
    <xf numFmtId="9" fontId="19" fillId="0" borderId="110" xfId="19" applyFont="1" applyFill="1" applyBorder="1" applyAlignment="1">
      <alignment horizontal="center" vertical="top"/>
    </xf>
    <xf numFmtId="49" fontId="19" fillId="0" borderId="103" xfId="19" applyNumberFormat="1" applyFont="1" applyFill="1" applyBorder="1" applyAlignment="1">
      <alignment horizontal="center" vertical="top"/>
    </xf>
    <xf numFmtId="9" fontId="19" fillId="0" borderId="107" xfId="19" applyFont="1" applyBorder="1" applyAlignment="1">
      <alignment horizontal="center" vertical="top" shrinkToFit="1"/>
    </xf>
    <xf numFmtId="9" fontId="8" fillId="0" borderId="0" xfId="19" applyFont="1" applyFill="1"/>
    <xf numFmtId="9" fontId="19" fillId="0" borderId="12" xfId="19" applyFont="1" applyBorder="1" applyAlignment="1">
      <alignment vertical="top"/>
    </xf>
    <xf numFmtId="9" fontId="19" fillId="0" borderId="12" xfId="19" applyFont="1" applyFill="1" applyBorder="1" applyAlignment="1">
      <alignment horizontal="center" vertical="top"/>
    </xf>
    <xf numFmtId="9" fontId="19" fillId="0" borderId="12" xfId="19" applyFont="1" applyFill="1" applyBorder="1" applyAlignment="1">
      <alignment vertical="top"/>
    </xf>
    <xf numFmtId="9" fontId="19" fillId="0" borderId="39" xfId="19" applyFont="1" applyFill="1" applyBorder="1" applyAlignment="1">
      <alignment vertical="top"/>
    </xf>
    <xf numFmtId="9" fontId="19" fillId="0" borderId="39" xfId="19" applyFont="1" applyFill="1" applyBorder="1" applyAlignment="1">
      <alignment horizontal="center" vertical="top"/>
    </xf>
    <xf numFmtId="9" fontId="19" fillId="0" borderId="2" xfId="19" applyFont="1" applyFill="1" applyBorder="1" applyAlignment="1">
      <alignment horizontal="center" vertical="top"/>
    </xf>
    <xf numFmtId="49" fontId="19" fillId="0" borderId="12" xfId="19" applyNumberFormat="1" applyFont="1" applyFill="1" applyBorder="1" applyAlignment="1">
      <alignment horizontal="center" vertical="top"/>
    </xf>
    <xf numFmtId="9" fontId="19" fillId="0" borderId="39" xfId="19" applyFont="1" applyBorder="1" applyAlignment="1">
      <alignment horizontal="center" vertical="top" shrinkToFit="1"/>
    </xf>
    <xf numFmtId="49" fontId="19" fillId="0" borderId="103" xfId="0" applyNumberFormat="1" applyFont="1" applyBorder="1" applyAlignment="1">
      <alignment vertical="top"/>
    </xf>
    <xf numFmtId="0" fontId="112" fillId="0" borderId="103" xfId="0" applyFont="1" applyFill="1" applyBorder="1" applyAlignment="1">
      <alignment horizontal="center" vertical="top"/>
    </xf>
    <xf numFmtId="0" fontId="112" fillId="0" borderId="110" xfId="0" applyFont="1" applyFill="1" applyBorder="1" applyAlignment="1">
      <alignment horizontal="center" vertical="top"/>
    </xf>
    <xf numFmtId="0" fontId="112" fillId="0" borderId="107" xfId="0" applyFont="1" applyFill="1" applyBorder="1" applyAlignment="1">
      <alignment horizontal="center" vertical="top"/>
    </xf>
    <xf numFmtId="3" fontId="19" fillId="0" borderId="110" xfId="0" applyNumberFormat="1" applyFont="1" applyBorder="1" applyAlignment="1">
      <alignment horizontal="center" vertical="top" shrinkToFit="1"/>
    </xf>
    <xf numFmtId="0" fontId="19" fillId="0" borderId="107" xfId="0" applyFont="1" applyBorder="1" applyAlignment="1">
      <alignment horizontal="center" vertical="top" shrinkToFit="1"/>
    </xf>
    <xf numFmtId="49" fontId="19" fillId="0" borderId="2" xfId="0" applyNumberFormat="1" applyFont="1" applyBorder="1" applyAlignment="1">
      <alignment vertical="top"/>
    </xf>
    <xf numFmtId="0" fontId="112" fillId="0" borderId="12" xfId="0" applyFont="1" applyFill="1" applyBorder="1" applyAlignment="1">
      <alignment horizontal="center" vertical="top"/>
    </xf>
    <xf numFmtId="0" fontId="112" fillId="0" borderId="2" xfId="0" applyFont="1" applyFill="1" applyBorder="1" applyAlignment="1">
      <alignment horizontal="center" vertical="top"/>
    </xf>
    <xf numFmtId="0" fontId="112" fillId="0" borderId="39" xfId="0" applyFont="1" applyFill="1" applyBorder="1" applyAlignment="1">
      <alignment horizontal="center" vertical="top"/>
    </xf>
    <xf numFmtId="49" fontId="19" fillId="0" borderId="12" xfId="0" applyNumberFormat="1" applyFont="1" applyBorder="1" applyAlignment="1">
      <alignment horizontal="center" vertical="top"/>
    </xf>
    <xf numFmtId="3" fontId="19" fillId="0" borderId="2" xfId="0" applyNumberFormat="1" applyFont="1" applyBorder="1" applyAlignment="1">
      <alignment horizontal="center" vertical="top" shrinkToFit="1"/>
    </xf>
    <xf numFmtId="0" fontId="19" fillId="0" borderId="39" xfId="0" applyFont="1" applyBorder="1" applyAlignment="1">
      <alignment horizontal="center" vertical="top" shrinkToFit="1"/>
    </xf>
    <xf numFmtId="49" fontId="19" fillId="0" borderId="111" xfId="0" applyNumberFormat="1" applyFont="1" applyBorder="1" applyAlignment="1">
      <alignment vertical="top"/>
    </xf>
    <xf numFmtId="0" fontId="19" fillId="0" borderId="110" xfId="0" applyFont="1" applyFill="1" applyBorder="1" applyAlignment="1">
      <alignment vertical="top"/>
    </xf>
    <xf numFmtId="49" fontId="19" fillId="0" borderId="8" xfId="0" applyNumberFormat="1" applyFont="1" applyBorder="1" applyAlignment="1">
      <alignment vertical="top"/>
    </xf>
    <xf numFmtId="0" fontId="112" fillId="0" borderId="6" xfId="0" applyFont="1" applyFill="1" applyBorder="1" applyAlignment="1">
      <alignment horizontal="center" vertical="top"/>
    </xf>
    <xf numFmtId="49" fontId="19" fillId="0" borderId="6" xfId="0" applyNumberFormat="1" applyFont="1" applyFill="1" applyBorder="1" applyAlignment="1">
      <alignment horizontal="center" vertical="top"/>
    </xf>
    <xf numFmtId="49" fontId="19" fillId="0" borderId="39" xfId="0" applyNumberFormat="1" applyFont="1" applyBorder="1" applyAlignment="1">
      <alignment vertical="top"/>
    </xf>
    <xf numFmtId="0" fontId="19" fillId="0" borderId="7" xfId="0" applyFont="1" applyFill="1" applyBorder="1" applyAlignment="1">
      <alignment vertical="top"/>
    </xf>
    <xf numFmtId="49" fontId="19" fillId="0" borderId="111" xfId="0" applyNumberFormat="1" applyFont="1" applyBorder="1" applyAlignment="1">
      <alignment vertical="top" wrapText="1"/>
    </xf>
    <xf numFmtId="0" fontId="33" fillId="0" borderId="103" xfId="0" applyFont="1" applyFill="1" applyBorder="1" applyAlignment="1">
      <alignment vertical="top"/>
    </xf>
    <xf numFmtId="0" fontId="113" fillId="0" borderId="103" xfId="0" applyFont="1" applyFill="1" applyBorder="1" applyAlignment="1">
      <alignment horizontal="center" vertical="top"/>
    </xf>
    <xf numFmtId="0" fontId="33" fillId="0" borderId="107" xfId="0" applyFont="1" applyFill="1" applyBorder="1" applyAlignment="1">
      <alignment vertical="top"/>
    </xf>
    <xf numFmtId="0" fontId="33" fillId="0" borderId="103" xfId="0" applyFont="1" applyFill="1" applyBorder="1" applyAlignment="1">
      <alignment horizontal="center" vertical="top"/>
    </xf>
    <xf numFmtId="0" fontId="33" fillId="0" borderId="107" xfId="0" applyFont="1" applyFill="1" applyBorder="1" applyAlignment="1">
      <alignment horizontal="center" vertical="top"/>
    </xf>
    <xf numFmtId="49" fontId="33" fillId="0" borderId="103" xfId="0" applyNumberFormat="1" applyFont="1" applyBorder="1" applyAlignment="1">
      <alignment horizontal="center" vertical="top"/>
    </xf>
    <xf numFmtId="3" fontId="33" fillId="0" borderId="103" xfId="0" applyNumberFormat="1" applyFont="1" applyBorder="1" applyAlignment="1">
      <alignment horizontal="center" vertical="top" shrinkToFit="1"/>
    </xf>
    <xf numFmtId="0" fontId="19" fillId="0" borderId="103" xfId="0" applyFont="1" applyBorder="1" applyAlignment="1">
      <alignment horizontal="center" vertical="top"/>
    </xf>
    <xf numFmtId="0" fontId="33" fillId="0" borderId="6" xfId="0" applyFont="1" applyFill="1" applyBorder="1" applyAlignment="1">
      <alignment vertical="top"/>
    </xf>
    <xf numFmtId="0" fontId="113" fillId="0" borderId="6" xfId="0" applyFont="1" applyFill="1" applyBorder="1" applyAlignment="1">
      <alignment horizontal="center" vertical="top"/>
    </xf>
    <xf numFmtId="0" fontId="33" fillId="0" borderId="7" xfId="0" applyFont="1" applyFill="1" applyBorder="1" applyAlignment="1">
      <alignment vertical="top"/>
    </xf>
    <xf numFmtId="0" fontId="33" fillId="0" borderId="6" xfId="0" applyFont="1" applyFill="1" applyBorder="1" applyAlignment="1">
      <alignment horizontal="center" vertical="top"/>
    </xf>
    <xf numFmtId="0" fontId="33" fillId="0" borderId="0" xfId="0" applyFont="1" applyFill="1" applyBorder="1" applyAlignment="1">
      <alignment horizontal="center" vertical="top"/>
    </xf>
    <xf numFmtId="49" fontId="33" fillId="0" borderId="6" xfId="0" applyNumberFormat="1" applyFont="1" applyBorder="1" applyAlignment="1">
      <alignment horizontal="center" vertical="top"/>
    </xf>
    <xf numFmtId="0" fontId="33" fillId="0" borderId="6" xfId="0" applyFont="1" applyBorder="1" applyAlignment="1">
      <alignment horizontal="center" vertical="top" shrinkToFit="1"/>
    </xf>
    <xf numFmtId="0" fontId="33" fillId="0" borderId="6" xfId="0" applyFont="1" applyBorder="1" applyAlignment="1">
      <alignment horizontal="center" vertical="top"/>
    </xf>
    <xf numFmtId="0" fontId="33" fillId="0" borderId="12" xfId="0" applyFont="1" applyFill="1" applyBorder="1" applyAlignment="1">
      <alignment vertical="top"/>
    </xf>
    <xf numFmtId="0" fontId="113" fillId="0" borderId="12" xfId="0" applyFont="1" applyFill="1" applyBorder="1" applyAlignment="1">
      <alignment horizontal="center" vertical="top"/>
    </xf>
    <xf numFmtId="0" fontId="33" fillId="0" borderId="39" xfId="0" applyFont="1" applyFill="1" applyBorder="1" applyAlignment="1">
      <alignment vertical="top"/>
    </xf>
    <xf numFmtId="0" fontId="33" fillId="0" borderId="12" xfId="0" applyFont="1" applyFill="1" applyBorder="1" applyAlignment="1">
      <alignment horizontal="center" vertical="top"/>
    </xf>
    <xf numFmtId="0" fontId="33" fillId="0" borderId="2" xfId="0" applyFont="1" applyFill="1" applyBorder="1" applyAlignment="1">
      <alignment horizontal="center" vertical="top"/>
    </xf>
    <xf numFmtId="49" fontId="33" fillId="0" borderId="12" xfId="0" applyNumberFormat="1" applyFont="1" applyBorder="1" applyAlignment="1">
      <alignment horizontal="center" vertical="top"/>
    </xf>
    <xf numFmtId="0" fontId="33" fillId="0" borderId="12" xfId="0" applyFont="1" applyBorder="1" applyAlignment="1">
      <alignment horizontal="center" vertical="top" shrinkToFit="1"/>
    </xf>
    <xf numFmtId="0" fontId="33" fillId="0" borderId="12" xfId="0" applyFont="1" applyBorder="1" applyAlignment="1">
      <alignment horizontal="center" vertical="top"/>
    </xf>
    <xf numFmtId="49" fontId="19" fillId="0" borderId="6" xfId="0" applyNumberFormat="1" applyFont="1" applyBorder="1" applyAlignment="1">
      <alignment vertical="top"/>
    </xf>
    <xf numFmtId="0" fontId="19" fillId="0" borderId="6" xfId="0" applyFont="1" applyBorder="1" applyAlignment="1">
      <alignment horizontal="center" vertical="top"/>
    </xf>
    <xf numFmtId="0" fontId="112" fillId="0" borderId="7" xfId="0" applyFont="1" applyFill="1" applyBorder="1" applyAlignment="1">
      <alignment horizontal="center" vertical="top"/>
    </xf>
    <xf numFmtId="0" fontId="112" fillId="0" borderId="0" xfId="0" applyFont="1" applyFill="1" applyBorder="1" applyAlignment="1">
      <alignment horizontal="center" vertical="top"/>
    </xf>
    <xf numFmtId="0" fontId="19" fillId="0" borderId="6" xfId="0" applyFont="1" applyBorder="1" applyAlignment="1">
      <alignment vertical="top"/>
    </xf>
    <xf numFmtId="49" fontId="19" fillId="0" borderId="104" xfId="0" applyNumberFormat="1" applyFont="1" applyBorder="1" applyAlignment="1">
      <alignment vertical="top"/>
    </xf>
    <xf numFmtId="0" fontId="19" fillId="0" borderId="104" xfId="0" applyFont="1" applyBorder="1" applyAlignment="1">
      <alignment horizontal="center" vertical="top"/>
    </xf>
    <xf numFmtId="0" fontId="112" fillId="0" borderId="104" xfId="0" applyFont="1" applyFill="1" applyBorder="1" applyAlignment="1">
      <alignment horizontal="center" vertical="top"/>
    </xf>
    <xf numFmtId="0" fontId="19" fillId="0" borderId="7" xfId="0" applyFont="1" applyBorder="1" applyAlignment="1">
      <alignment vertical="top"/>
    </xf>
    <xf numFmtId="0" fontId="112" fillId="0" borderId="105" xfId="0" applyFont="1" applyFill="1" applyBorder="1" applyAlignment="1">
      <alignment horizontal="center" vertical="top"/>
    </xf>
    <xf numFmtId="49" fontId="19" fillId="0" borderId="104" xfId="0" applyNumberFormat="1" applyFont="1" applyBorder="1" applyAlignment="1">
      <alignment horizontal="center" vertical="top"/>
    </xf>
    <xf numFmtId="0" fontId="19" fillId="0" borderId="104" xfId="0" applyFont="1" applyBorder="1" applyAlignment="1">
      <alignment horizontal="center" vertical="top" shrinkToFit="1"/>
    </xf>
    <xf numFmtId="49" fontId="19" fillId="0" borderId="0" xfId="0" applyNumberFormat="1" applyFont="1" applyBorder="1" applyAlignment="1">
      <alignment horizontal="center" vertical="top"/>
    </xf>
    <xf numFmtId="0" fontId="19" fillId="0" borderId="0" xfId="0" applyFont="1" applyBorder="1" applyAlignment="1">
      <alignment horizontal="center" vertical="top"/>
    </xf>
    <xf numFmtId="0" fontId="19" fillId="0" borderId="103" xfId="0" applyFont="1" applyBorder="1" applyAlignment="1">
      <alignment vertical="top"/>
    </xf>
    <xf numFmtId="49" fontId="19" fillId="0" borderId="12" xfId="0" applyNumberFormat="1" applyFont="1" applyBorder="1" applyAlignment="1">
      <alignment vertical="top"/>
    </xf>
    <xf numFmtId="0" fontId="19" fillId="0" borderId="12" xfId="0" applyFont="1" applyBorder="1" applyAlignment="1">
      <alignment vertical="top"/>
    </xf>
    <xf numFmtId="49" fontId="19" fillId="0" borderId="40" xfId="0" applyNumberFormat="1" applyFont="1" applyBorder="1" applyAlignment="1">
      <alignment vertical="top"/>
    </xf>
    <xf numFmtId="0" fontId="19" fillId="0" borderId="2" xfId="0" applyFont="1" applyBorder="1" applyAlignment="1">
      <alignment horizontal="center" vertical="top"/>
    </xf>
    <xf numFmtId="0" fontId="19" fillId="0" borderId="0" xfId="0" applyFont="1" applyBorder="1" applyAlignment="1">
      <alignment horizontal="center" vertical="top" wrapText="1"/>
    </xf>
    <xf numFmtId="0" fontId="19" fillId="0" borderId="0" xfId="0" applyFont="1" applyBorder="1" applyAlignment="1">
      <alignment vertical="top"/>
    </xf>
    <xf numFmtId="0" fontId="19" fillId="0" borderId="7" xfId="0" applyFont="1" applyBorder="1" applyAlignment="1">
      <alignment horizontal="center" vertical="top"/>
    </xf>
    <xf numFmtId="3" fontId="19" fillId="0" borderId="0" xfId="0" applyNumberFormat="1" applyFont="1" applyBorder="1" applyAlignment="1">
      <alignment horizontal="center" vertical="top"/>
    </xf>
    <xf numFmtId="0" fontId="19" fillId="0" borderId="7" xfId="0" applyFont="1" applyBorder="1" applyAlignment="1">
      <alignment horizontal="center" vertical="top" shrinkToFit="1"/>
    </xf>
    <xf numFmtId="49" fontId="14" fillId="5" borderId="7" xfId="0" applyNumberFormat="1" applyFont="1" applyFill="1" applyBorder="1" applyAlignment="1">
      <alignment vertical="top"/>
    </xf>
    <xf numFmtId="49" fontId="14" fillId="0" borderId="103" xfId="0" applyNumberFormat="1" applyFont="1" applyBorder="1" applyAlignment="1">
      <alignment vertical="top"/>
    </xf>
    <xf numFmtId="0" fontId="19" fillId="0" borderId="107" xfId="0" applyFont="1" applyBorder="1" applyAlignment="1">
      <alignment vertical="top"/>
    </xf>
    <xf numFmtId="0" fontId="19" fillId="0" borderId="107" xfId="0" applyFont="1" applyBorder="1" applyAlignment="1">
      <alignment horizontal="center" vertical="top"/>
    </xf>
    <xf numFmtId="0" fontId="19" fillId="0" borderId="110" xfId="0" applyFont="1" applyBorder="1" applyAlignment="1">
      <alignment horizontal="center" vertical="top"/>
    </xf>
    <xf numFmtId="49" fontId="14" fillId="0" borderId="7" xfId="0" applyNumberFormat="1" applyFont="1" applyBorder="1" applyAlignment="1">
      <alignment vertical="top"/>
    </xf>
    <xf numFmtId="0" fontId="19" fillId="0" borderId="39" xfId="0" applyFont="1" applyBorder="1" applyAlignment="1">
      <alignment vertical="top"/>
    </xf>
    <xf numFmtId="0" fontId="19" fillId="0" borderId="39" xfId="0" applyFont="1" applyBorder="1" applyAlignment="1">
      <alignment horizontal="center" vertical="top"/>
    </xf>
    <xf numFmtId="3" fontId="19" fillId="0" borderId="103" xfId="0" applyNumberFormat="1" applyFont="1" applyBorder="1" applyAlignment="1">
      <alignment horizontal="center" vertical="top"/>
    </xf>
    <xf numFmtId="49" fontId="19" fillId="0" borderId="7" xfId="0" applyNumberFormat="1" applyFont="1" applyBorder="1" applyAlignment="1">
      <alignment vertical="top"/>
    </xf>
    <xf numFmtId="0" fontId="19" fillId="0" borderId="0" xfId="0" applyFont="1" applyAlignment="1">
      <alignment horizontal="center" vertical="top"/>
    </xf>
    <xf numFmtId="0" fontId="19" fillId="0" borderId="103" xfId="0" applyFont="1" applyBorder="1" applyAlignment="1"/>
    <xf numFmtId="0" fontId="19" fillId="0" borderId="39" xfId="0" applyFont="1" applyBorder="1" applyAlignment="1">
      <alignment horizontal="center"/>
    </xf>
    <xf numFmtId="0" fontId="19" fillId="0" borderId="103" xfId="0" applyFont="1" applyBorder="1" applyAlignment="1">
      <alignment horizontal="justify" vertical="top"/>
    </xf>
    <xf numFmtId="3" fontId="19" fillId="0" borderId="103" xfId="0" applyNumberFormat="1" applyFont="1" applyBorder="1" applyAlignment="1">
      <alignment vertical="top"/>
    </xf>
    <xf numFmtId="0" fontId="19" fillId="0" borderId="12" xfId="0" applyFont="1" applyBorder="1" applyAlignment="1">
      <alignment horizontal="justify" vertical="top"/>
    </xf>
    <xf numFmtId="3" fontId="19" fillId="0" borderId="12" xfId="0" applyNumberFormat="1" applyFont="1" applyBorder="1" applyAlignment="1">
      <alignment vertical="top"/>
    </xf>
    <xf numFmtId="0" fontId="19" fillId="0" borderId="7" xfId="0" applyFont="1" applyBorder="1" applyAlignment="1">
      <alignment horizontal="justify" vertical="top"/>
    </xf>
    <xf numFmtId="0" fontId="19" fillId="0" borderId="103" xfId="0" applyFont="1" applyBorder="1" applyAlignment="1">
      <alignment vertical="top" shrinkToFit="1"/>
    </xf>
    <xf numFmtId="0" fontId="19" fillId="0" borderId="39" xfId="0" applyFont="1" applyBorder="1" applyAlignment="1">
      <alignment vertical="top" shrinkToFit="1"/>
    </xf>
    <xf numFmtId="0" fontId="14" fillId="0" borderId="7" xfId="0" applyFont="1" applyBorder="1" applyAlignment="1">
      <alignment vertical="top"/>
    </xf>
    <xf numFmtId="0" fontId="19" fillId="0" borderId="110" xfId="0" applyFont="1" applyBorder="1" applyAlignment="1">
      <alignment vertical="top"/>
    </xf>
    <xf numFmtId="0" fontId="19" fillId="0" borderId="111" xfId="0" applyFont="1" applyBorder="1" applyAlignment="1">
      <alignment vertical="top"/>
    </xf>
    <xf numFmtId="188" fontId="19" fillId="0" borderId="110" xfId="1" applyNumberFormat="1" applyFont="1" applyBorder="1" applyAlignment="1">
      <alignment horizontal="center" vertical="top" shrinkToFit="1"/>
    </xf>
    <xf numFmtId="0" fontId="19" fillId="0" borderId="2" xfId="0" applyFont="1" applyBorder="1" applyAlignment="1">
      <alignment vertical="top"/>
    </xf>
    <xf numFmtId="188" fontId="19" fillId="0" borderId="2" xfId="1" applyNumberFormat="1" applyFont="1" applyBorder="1" applyAlignment="1">
      <alignment horizontal="center" vertical="top" shrinkToFit="1"/>
    </xf>
    <xf numFmtId="49" fontId="14" fillId="5" borderId="39" xfId="0" applyNumberFormat="1" applyFont="1" applyFill="1" applyBorder="1" applyAlignment="1">
      <alignment vertical="top"/>
    </xf>
    <xf numFmtId="0" fontId="19" fillId="0" borderId="104" xfId="0" applyFont="1" applyBorder="1" applyAlignment="1">
      <alignment vertical="top"/>
    </xf>
    <xf numFmtId="0" fontId="19" fillId="0" borderId="105" xfId="0" applyFont="1" applyBorder="1" applyAlignment="1">
      <alignment vertical="top"/>
    </xf>
    <xf numFmtId="0" fontId="14" fillId="0" borderId="105" xfId="0" applyFont="1" applyBorder="1" applyAlignment="1">
      <alignment horizontal="left" vertical="top" shrinkToFit="1"/>
    </xf>
    <xf numFmtId="0" fontId="19" fillId="0" borderId="104" xfId="0" applyFont="1" applyBorder="1" applyAlignment="1">
      <alignment horizontal="left" vertical="top" shrinkToFit="1"/>
    </xf>
    <xf numFmtId="0" fontId="19" fillId="0" borderId="103" xfId="7" applyFont="1" applyFill="1" applyBorder="1" applyAlignment="1">
      <alignment vertical="top"/>
    </xf>
    <xf numFmtId="0" fontId="19" fillId="0" borderId="103" xfId="7" applyFont="1" applyFill="1" applyBorder="1" applyAlignment="1">
      <alignment horizontal="center" vertical="top"/>
    </xf>
    <xf numFmtId="49" fontId="19" fillId="0" borderId="103" xfId="7" applyNumberFormat="1" applyFont="1" applyFill="1" applyBorder="1" applyAlignment="1">
      <alignment horizontal="center" vertical="top"/>
    </xf>
    <xf numFmtId="0" fontId="19" fillId="0" borderId="7" xfId="7" applyFont="1" applyFill="1" applyBorder="1" applyAlignment="1">
      <alignment vertical="top"/>
    </xf>
    <xf numFmtId="0" fontId="19" fillId="0" borderId="0" xfId="7" applyFont="1" applyFill="1" applyBorder="1" applyAlignment="1">
      <alignment horizontal="center" vertical="top"/>
    </xf>
    <xf numFmtId="0" fontId="19" fillId="0" borderId="8" xfId="0" applyFont="1" applyBorder="1" applyAlignment="1">
      <alignment horizontal="center" vertical="top"/>
    </xf>
    <xf numFmtId="49" fontId="19" fillId="0" borderId="6" xfId="7" applyNumberFormat="1" applyFont="1" applyFill="1" applyBorder="1" applyAlignment="1">
      <alignment horizontal="center" vertical="top"/>
    </xf>
    <xf numFmtId="49" fontId="19" fillId="0" borderId="12" xfId="7" applyNumberFormat="1" applyFont="1" applyFill="1" applyBorder="1" applyAlignment="1">
      <alignment horizontal="center" vertical="top"/>
    </xf>
    <xf numFmtId="0" fontId="19" fillId="0" borderId="110" xfId="7" applyFont="1" applyFill="1" applyBorder="1" applyAlignment="1">
      <alignment horizontal="center" vertical="top"/>
    </xf>
    <xf numFmtId="0" fontId="19" fillId="0" borderId="6" xfId="7" applyFont="1" applyFill="1" applyBorder="1" applyAlignment="1">
      <alignment vertical="top"/>
    </xf>
    <xf numFmtId="0" fontId="19" fillId="0" borderId="12" xfId="7" applyFont="1" applyFill="1" applyBorder="1" applyAlignment="1">
      <alignment vertical="top"/>
    </xf>
    <xf numFmtId="0" fontId="19" fillId="0" borderId="2" xfId="7" applyFont="1" applyFill="1" applyBorder="1" applyAlignment="1">
      <alignment horizontal="center" vertical="top"/>
    </xf>
    <xf numFmtId="188" fontId="19" fillId="0" borderId="103" xfId="1" applyNumberFormat="1" applyFont="1" applyBorder="1" applyAlignment="1">
      <alignment horizontal="center" vertical="top" shrinkToFit="1"/>
    </xf>
    <xf numFmtId="0" fontId="19" fillId="0" borderId="8" xfId="7" applyFont="1" applyFill="1" applyBorder="1" applyAlignment="1">
      <alignment horizontal="center" vertical="top"/>
    </xf>
    <xf numFmtId="49" fontId="19" fillId="0" borderId="6" xfId="0" applyNumberFormat="1" applyFont="1" applyBorder="1" applyAlignment="1">
      <alignment horizontal="center" vertical="top" wrapText="1"/>
    </xf>
    <xf numFmtId="188" fontId="19" fillId="0" borderId="0" xfId="1" applyNumberFormat="1" applyFont="1" applyBorder="1" applyAlignment="1">
      <alignment horizontal="center" vertical="top" shrinkToFit="1"/>
    </xf>
    <xf numFmtId="0" fontId="19" fillId="0" borderId="39" xfId="7" applyFont="1" applyFill="1" applyBorder="1" applyAlignment="1">
      <alignment vertical="top"/>
    </xf>
    <xf numFmtId="0" fontId="19" fillId="0" borderId="40" xfId="7" applyFont="1" applyFill="1" applyBorder="1" applyAlignment="1">
      <alignment horizontal="center" vertical="top"/>
    </xf>
    <xf numFmtId="0" fontId="19" fillId="0" borderId="8" xfId="0" applyFont="1" applyBorder="1" applyAlignment="1">
      <alignment horizontal="center" vertical="top" shrinkToFit="1"/>
    </xf>
    <xf numFmtId="0" fontId="19" fillId="0" borderId="103" xfId="0" applyFont="1" applyBorder="1" applyAlignment="1">
      <alignment horizontal="left" vertical="top" shrinkToFit="1"/>
    </xf>
    <xf numFmtId="0" fontId="14" fillId="0" borderId="103" xfId="0" applyFont="1" applyBorder="1" applyAlignment="1">
      <alignment horizontal="center" vertical="top"/>
    </xf>
    <xf numFmtId="0" fontId="19" fillId="0" borderId="6" xfId="0" applyFont="1" applyBorder="1" applyAlignment="1">
      <alignment horizontal="left" vertical="top" shrinkToFit="1"/>
    </xf>
    <xf numFmtId="0" fontId="14" fillId="0" borderId="6" xfId="0" applyFont="1" applyBorder="1" applyAlignment="1">
      <alignment horizontal="center" vertical="top"/>
    </xf>
    <xf numFmtId="0" fontId="19" fillId="0" borderId="12" xfId="0" applyFont="1" applyBorder="1" applyAlignment="1">
      <alignment horizontal="left" vertical="top" shrinkToFit="1"/>
    </xf>
    <xf numFmtId="0" fontId="14" fillId="0" borderId="12" xfId="0" applyFont="1" applyBorder="1" applyAlignment="1">
      <alignment horizontal="center" vertical="top"/>
    </xf>
    <xf numFmtId="0" fontId="19" fillId="3" borderId="12" xfId="0" applyFont="1" applyFill="1" applyBorder="1" applyAlignment="1">
      <alignment vertical="top"/>
    </xf>
    <xf numFmtId="0" fontId="19" fillId="3" borderId="2" xfId="0" applyFont="1" applyFill="1" applyBorder="1" applyAlignment="1">
      <alignment vertical="top"/>
    </xf>
    <xf numFmtId="0" fontId="19" fillId="3" borderId="12" xfId="0" applyFont="1" applyFill="1" applyBorder="1" applyAlignment="1">
      <alignment horizontal="center" vertical="top" shrinkToFit="1"/>
    </xf>
    <xf numFmtId="0" fontId="112" fillId="3" borderId="12" xfId="0" applyFont="1" applyFill="1" applyBorder="1" applyAlignment="1">
      <alignment horizontal="center" vertical="top"/>
    </xf>
    <xf numFmtId="0" fontId="19" fillId="3" borderId="39" xfId="0" applyFont="1" applyFill="1" applyBorder="1" applyAlignment="1">
      <alignment vertical="top"/>
    </xf>
    <xf numFmtId="0" fontId="19" fillId="3" borderId="12" xfId="0" applyFont="1" applyFill="1" applyBorder="1" applyAlignment="1">
      <alignment horizontal="center" vertical="top"/>
    </xf>
    <xf numFmtId="0" fontId="14" fillId="3" borderId="12" xfId="0" applyFont="1" applyFill="1" applyBorder="1" applyAlignment="1">
      <alignment horizontal="center" vertical="top"/>
    </xf>
    <xf numFmtId="49" fontId="19" fillId="3" borderId="12" xfId="0" applyNumberFormat="1" applyFont="1" applyFill="1" applyBorder="1" applyAlignment="1">
      <alignment horizontal="center" vertical="top"/>
    </xf>
    <xf numFmtId="0" fontId="19" fillId="3" borderId="104" xfId="0" applyFont="1" applyFill="1" applyBorder="1" applyAlignment="1">
      <alignment horizontal="center" vertical="top" shrinkToFit="1"/>
    </xf>
    <xf numFmtId="0" fontId="19" fillId="3" borderId="12" xfId="0" applyFont="1" applyFill="1" applyBorder="1" applyAlignment="1">
      <alignment horizontal="left" vertical="top" shrinkToFit="1"/>
    </xf>
    <xf numFmtId="0" fontId="19" fillId="3" borderId="39" xfId="0" applyFont="1" applyFill="1" applyBorder="1" applyAlignment="1">
      <alignment horizontal="center" vertical="top" shrinkToFit="1"/>
    </xf>
    <xf numFmtId="0" fontId="14" fillId="0" borderId="109" xfId="0" applyFont="1" applyBorder="1" applyAlignment="1">
      <alignment vertical="top"/>
    </xf>
    <xf numFmtId="0" fontId="19" fillId="0" borderId="105" xfId="0" applyFont="1" applyBorder="1" applyAlignment="1">
      <alignment horizontal="center" vertical="top"/>
    </xf>
    <xf numFmtId="0" fontId="19" fillId="0" borderId="103" xfId="0" applyFont="1" applyBorder="1" applyAlignment="1">
      <alignment horizontal="left" vertical="top"/>
    </xf>
    <xf numFmtId="0" fontId="19" fillId="0" borderId="39" xfId="0" applyFont="1" applyBorder="1" applyAlignment="1">
      <alignment horizontal="left" vertical="top"/>
    </xf>
    <xf numFmtId="0" fontId="19" fillId="0" borderId="12" xfId="0" applyFont="1" applyBorder="1" applyAlignment="1">
      <alignment vertical="top" shrinkToFit="1"/>
    </xf>
    <xf numFmtId="0" fontId="19" fillId="0" borderId="105" xfId="0" applyFont="1" applyBorder="1" applyAlignment="1">
      <alignment horizontal="left" vertical="top"/>
    </xf>
    <xf numFmtId="0" fontId="4" fillId="0" borderId="107" xfId="0" applyFont="1" applyBorder="1" applyAlignment="1">
      <alignment vertical="top"/>
    </xf>
    <xf numFmtId="0" fontId="4" fillId="0" borderId="8" xfId="0" applyFont="1" applyBorder="1" applyAlignment="1">
      <alignment horizontal="center" vertical="top" shrinkToFit="1"/>
    </xf>
    <xf numFmtId="0" fontId="114" fillId="0" borderId="103" xfId="0" applyFont="1" applyFill="1" applyBorder="1" applyAlignment="1">
      <alignment horizontal="center" vertical="top"/>
    </xf>
    <xf numFmtId="0" fontId="4" fillId="0" borderId="103" xfId="0" applyFont="1" applyBorder="1" applyAlignment="1">
      <alignment vertical="top"/>
    </xf>
    <xf numFmtId="0" fontId="4" fillId="0" borderId="103" xfId="0" applyFont="1" applyBorder="1" applyAlignment="1">
      <alignment horizontal="center" vertical="top"/>
    </xf>
    <xf numFmtId="49" fontId="4" fillId="0" borderId="107" xfId="0" applyNumberFormat="1" applyFont="1" applyBorder="1" applyAlignment="1">
      <alignment horizontal="center" vertical="top"/>
    </xf>
    <xf numFmtId="188" fontId="4" fillId="0" borderId="103" xfId="1" applyNumberFormat="1" applyFont="1" applyBorder="1" applyAlignment="1">
      <alignment horizontal="center" vertical="top" shrinkToFit="1"/>
    </xf>
    <xf numFmtId="0" fontId="4" fillId="0" borderId="103" xfId="0" applyFont="1" applyBorder="1" applyAlignment="1">
      <alignment horizontal="center" vertical="top" shrinkToFit="1"/>
    </xf>
    <xf numFmtId="0" fontId="4" fillId="0" borderId="39" xfId="0" applyFont="1" applyBorder="1" applyAlignment="1">
      <alignment vertical="top"/>
    </xf>
    <xf numFmtId="0" fontId="114" fillId="0" borderId="6" xfId="0" applyFont="1" applyFill="1" applyBorder="1" applyAlignment="1">
      <alignment horizontal="center" vertical="top"/>
    </xf>
    <xf numFmtId="0" fontId="4" fillId="0" borderId="12" xfId="0" applyFont="1" applyBorder="1" applyAlignment="1">
      <alignment vertical="top"/>
    </xf>
    <xf numFmtId="0" fontId="4" fillId="0" borderId="12" xfId="0" applyFont="1" applyBorder="1" applyAlignment="1">
      <alignment horizontal="center" vertical="top"/>
    </xf>
    <xf numFmtId="49" fontId="4" fillId="0" borderId="39" xfId="0" applyNumberFormat="1" applyFont="1" applyBorder="1" applyAlignment="1">
      <alignment horizontal="center" vertical="top"/>
    </xf>
    <xf numFmtId="188" fontId="4" fillId="0" borderId="12" xfId="1" applyNumberFormat="1" applyFont="1" applyBorder="1" applyAlignment="1">
      <alignment horizontal="center" vertical="top" shrinkToFit="1"/>
    </xf>
    <xf numFmtId="0" fontId="4" fillId="0" borderId="12" xfId="0" applyFont="1" applyBorder="1" applyAlignment="1">
      <alignment horizontal="center" vertical="top" shrinkToFit="1"/>
    </xf>
    <xf numFmtId="0" fontId="19" fillId="0" borderId="111" xfId="0" applyFont="1" applyBorder="1" applyAlignment="1">
      <alignment horizontal="center" vertical="top"/>
    </xf>
    <xf numFmtId="49" fontId="19" fillId="0" borderId="107" xfId="0" applyNumberFormat="1" applyFont="1" applyBorder="1" applyAlignment="1">
      <alignment horizontal="center" vertical="top"/>
    </xf>
    <xf numFmtId="49" fontId="19" fillId="0" borderId="39" xfId="0" applyNumberFormat="1" applyFont="1" applyBorder="1" applyAlignment="1">
      <alignment horizontal="center" vertical="top"/>
    </xf>
    <xf numFmtId="188" fontId="19" fillId="0" borderId="12" xfId="1" applyNumberFormat="1" applyFont="1" applyBorder="1" applyAlignment="1">
      <alignment horizontal="center" vertical="top" shrinkToFit="1"/>
    </xf>
    <xf numFmtId="49" fontId="14" fillId="5" borderId="105" xfId="0" applyNumberFormat="1" applyFont="1" applyFill="1" applyBorder="1" applyAlignment="1">
      <alignment vertical="top"/>
    </xf>
    <xf numFmtId="0" fontId="19" fillId="0" borderId="111" xfId="0" applyFont="1" applyBorder="1" applyAlignment="1">
      <alignment horizontal="left" vertical="top" shrinkToFit="1"/>
    </xf>
    <xf numFmtId="0" fontId="19" fillId="0" borderId="111" xfId="0" applyFont="1" applyBorder="1" applyAlignment="1">
      <alignment horizontal="left" vertical="top"/>
    </xf>
    <xf numFmtId="0" fontId="19" fillId="0" borderId="40" xfId="0" applyFont="1" applyBorder="1" applyAlignment="1">
      <alignment horizontal="left" vertical="top"/>
    </xf>
    <xf numFmtId="0" fontId="19" fillId="0" borderId="0" xfId="0" applyFont="1" applyBorder="1" applyAlignment="1">
      <alignment horizontal="left" vertical="top"/>
    </xf>
    <xf numFmtId="49" fontId="19" fillId="0" borderId="111" xfId="0" applyNumberFormat="1" applyFont="1" applyBorder="1" applyAlignment="1">
      <alignment horizontal="center" vertical="top"/>
    </xf>
    <xf numFmtId="188" fontId="19" fillId="0" borderId="111" xfId="1" applyNumberFormat="1" applyFont="1" applyBorder="1" applyAlignment="1">
      <alignment horizontal="center" vertical="top" shrinkToFit="1"/>
    </xf>
    <xf numFmtId="49" fontId="19" fillId="0" borderId="40" xfId="0" applyNumberFormat="1" applyFont="1" applyBorder="1" applyAlignment="1">
      <alignment horizontal="center" vertical="top"/>
    </xf>
    <xf numFmtId="188" fontId="19" fillId="0" borderId="40" xfId="1" applyNumberFormat="1" applyFont="1" applyBorder="1" applyAlignment="1">
      <alignment horizontal="center" vertical="top" shrinkToFit="1"/>
    </xf>
    <xf numFmtId="0" fontId="19" fillId="0" borderId="40" xfId="0" applyFont="1" applyBorder="1" applyAlignment="1">
      <alignment horizontal="center" vertical="top"/>
    </xf>
    <xf numFmtId="0" fontId="19" fillId="0" borderId="110" xfId="0" applyFont="1" applyBorder="1" applyAlignment="1">
      <alignment vertical="top" shrinkToFit="1"/>
    </xf>
    <xf numFmtId="0" fontId="19" fillId="0" borderId="2" xfId="0" applyFont="1" applyBorder="1" applyAlignment="1">
      <alignment vertical="top" shrinkToFit="1"/>
    </xf>
    <xf numFmtId="0" fontId="19" fillId="3" borderId="6" xfId="0" applyFont="1" applyFill="1" applyBorder="1" applyAlignment="1">
      <alignment vertical="top"/>
    </xf>
    <xf numFmtId="0" fontId="19" fillId="3" borderId="111" xfId="0" applyFont="1" applyFill="1" applyBorder="1" applyAlignment="1">
      <alignment vertical="top"/>
    </xf>
    <xf numFmtId="0" fontId="19" fillId="3" borderId="111" xfId="0" applyFont="1" applyFill="1" applyBorder="1" applyAlignment="1">
      <alignment horizontal="center" vertical="top"/>
    </xf>
    <xf numFmtId="0" fontId="112" fillId="3" borderId="103" xfId="0" applyFont="1" applyFill="1" applyBorder="1" applyAlignment="1">
      <alignment horizontal="center" vertical="top"/>
    </xf>
    <xf numFmtId="0" fontId="112" fillId="3" borderId="107" xfId="0" applyFont="1" applyFill="1" applyBorder="1" applyAlignment="1">
      <alignment horizontal="center" vertical="top"/>
    </xf>
    <xf numFmtId="0" fontId="112" fillId="3" borderId="110" xfId="0" applyFont="1" applyFill="1" applyBorder="1" applyAlignment="1">
      <alignment horizontal="center" vertical="top"/>
    </xf>
    <xf numFmtId="0" fontId="19" fillId="3" borderId="110" xfId="0" applyFont="1" applyFill="1" applyBorder="1" applyAlignment="1">
      <alignment horizontal="center" vertical="top"/>
    </xf>
    <xf numFmtId="49" fontId="19" fillId="3" borderId="103" xfId="0" applyNumberFormat="1" applyFont="1" applyFill="1" applyBorder="1" applyAlignment="1">
      <alignment horizontal="center" vertical="top"/>
    </xf>
    <xf numFmtId="0" fontId="19" fillId="3" borderId="110" xfId="0" applyFont="1" applyFill="1" applyBorder="1" applyAlignment="1">
      <alignment vertical="top" shrinkToFit="1"/>
    </xf>
    <xf numFmtId="0" fontId="19" fillId="3" borderId="103" xfId="0" applyFont="1" applyFill="1" applyBorder="1" applyAlignment="1">
      <alignment horizontal="center" vertical="top"/>
    </xf>
    <xf numFmtId="0" fontId="19" fillId="3" borderId="107" xfId="0" applyFont="1" applyFill="1" applyBorder="1" applyAlignment="1">
      <alignment horizontal="center" vertical="top"/>
    </xf>
    <xf numFmtId="0" fontId="19" fillId="3" borderId="8" xfId="0" applyFont="1" applyFill="1" applyBorder="1" applyAlignment="1">
      <alignment vertical="top"/>
    </xf>
    <xf numFmtId="0" fontId="19" fillId="3" borderId="8" xfId="0" applyFont="1" applyFill="1" applyBorder="1" applyAlignment="1">
      <alignment horizontal="center" vertical="top"/>
    </xf>
    <xf numFmtId="0" fontId="112" fillId="3" borderId="6" xfId="0" applyFont="1" applyFill="1" applyBorder="1" applyAlignment="1">
      <alignment horizontal="center" vertical="top"/>
    </xf>
    <xf numFmtId="0" fontId="112" fillId="3" borderId="7" xfId="0" applyFont="1" applyFill="1" applyBorder="1" applyAlignment="1">
      <alignment horizontal="center" vertical="top"/>
    </xf>
    <xf numFmtId="0" fontId="112" fillId="3" borderId="0" xfId="0" applyFont="1" applyFill="1" applyBorder="1" applyAlignment="1">
      <alignment horizontal="center" vertical="top"/>
    </xf>
    <xf numFmtId="0" fontId="19" fillId="3" borderId="0" xfId="0" applyFont="1" applyFill="1" applyBorder="1" applyAlignment="1">
      <alignment horizontal="center" vertical="top"/>
    </xf>
    <xf numFmtId="49" fontId="19" fillId="3" borderId="6" xfId="0" applyNumberFormat="1" applyFont="1" applyFill="1" applyBorder="1" applyAlignment="1">
      <alignment horizontal="center" vertical="top"/>
    </xf>
    <xf numFmtId="0" fontId="19" fillId="3" borderId="0" xfId="0" applyFont="1" applyFill="1" applyBorder="1" applyAlignment="1">
      <alignment vertical="top" shrinkToFit="1"/>
    </xf>
    <xf numFmtId="0" fontId="19" fillId="3" borderId="6" xfId="0" applyFont="1" applyFill="1" applyBorder="1" applyAlignment="1">
      <alignment horizontal="center" vertical="top"/>
    </xf>
    <xf numFmtId="0" fontId="19" fillId="3" borderId="7" xfId="0" applyFont="1" applyFill="1" applyBorder="1" applyAlignment="1">
      <alignment horizontal="center" vertical="top" shrinkToFit="1"/>
    </xf>
    <xf numFmtId="0" fontId="19" fillId="3" borderId="7" xfId="0" applyFont="1" applyFill="1" applyBorder="1" applyAlignment="1">
      <alignment horizontal="center" vertical="top"/>
    </xf>
    <xf numFmtId="0" fontId="19" fillId="3" borderId="8" xfId="0" applyFont="1" applyFill="1" applyBorder="1" applyAlignment="1">
      <alignment horizontal="left" vertical="top"/>
    </xf>
    <xf numFmtId="0" fontId="19" fillId="3" borderId="40" xfId="0" applyFont="1" applyFill="1" applyBorder="1" applyAlignment="1">
      <alignment vertical="top"/>
    </xf>
    <xf numFmtId="0" fontId="19" fillId="3" borderId="40" xfId="0" applyFont="1" applyFill="1" applyBorder="1" applyAlignment="1">
      <alignment horizontal="center" vertical="top"/>
    </xf>
    <xf numFmtId="0" fontId="112" fillId="3" borderId="39" xfId="0" applyFont="1" applyFill="1" applyBorder="1" applyAlignment="1">
      <alignment horizontal="center" vertical="top"/>
    </xf>
    <xf numFmtId="0" fontId="112" fillId="3" borderId="2" xfId="0" applyFont="1" applyFill="1" applyBorder="1" applyAlignment="1">
      <alignment horizontal="center" vertical="top"/>
    </xf>
    <xf numFmtId="0" fontId="19" fillId="3" borderId="2" xfId="0" applyFont="1" applyFill="1" applyBorder="1" applyAlignment="1">
      <alignment horizontal="center" vertical="top"/>
    </xf>
    <xf numFmtId="0" fontId="19" fillId="3" borderId="2" xfId="0" applyFont="1" applyFill="1" applyBorder="1" applyAlignment="1">
      <alignment vertical="top" shrinkToFit="1"/>
    </xf>
    <xf numFmtId="0" fontId="19" fillId="3" borderId="39" xfId="0" applyFont="1" applyFill="1" applyBorder="1" applyAlignment="1">
      <alignment horizontal="center" vertical="top"/>
    </xf>
    <xf numFmtId="188" fontId="19" fillId="0" borderId="103" xfId="1" applyNumberFormat="1" applyFont="1" applyBorder="1" applyAlignment="1">
      <alignment vertical="top" shrinkToFit="1"/>
    </xf>
    <xf numFmtId="188" fontId="19" fillId="0" borderId="12" xfId="1" applyNumberFormat="1" applyFont="1" applyBorder="1" applyAlignment="1">
      <alignment vertical="top" shrinkToFit="1"/>
    </xf>
    <xf numFmtId="49" fontId="19" fillId="0" borderId="2" xfId="0" applyNumberFormat="1" applyFont="1" applyBorder="1" applyAlignment="1">
      <alignment horizontal="center"/>
    </xf>
    <xf numFmtId="49" fontId="19" fillId="0" borderId="6" xfId="0" applyNumberFormat="1" applyFont="1" applyBorder="1" applyAlignment="1">
      <alignment horizontal="center"/>
    </xf>
    <xf numFmtId="0" fontId="19" fillId="0" borderId="104" xfId="0" applyFont="1" applyBorder="1"/>
    <xf numFmtId="0" fontId="19" fillId="0" borderId="104" xfId="0" applyFont="1" applyBorder="1" applyAlignment="1">
      <alignment horizontal="center"/>
    </xf>
    <xf numFmtId="49" fontId="19" fillId="0" borderId="104" xfId="0" applyNumberFormat="1" applyFont="1" applyBorder="1" applyAlignment="1">
      <alignment horizontal="center"/>
    </xf>
    <xf numFmtId="0" fontId="19" fillId="5" borderId="104" xfId="0" applyFont="1" applyFill="1" applyBorder="1"/>
    <xf numFmtId="0" fontId="8" fillId="0" borderId="0" xfId="0" applyFont="1" applyAlignment="1">
      <alignment horizontal="center"/>
    </xf>
    <xf numFmtId="49" fontId="8" fillId="0" borderId="0" xfId="0" applyNumberFormat="1" applyFont="1" applyAlignment="1">
      <alignment horizontal="center"/>
    </xf>
    <xf numFmtId="0" fontId="4" fillId="0" borderId="111" xfId="0" applyFont="1" applyBorder="1" applyAlignment="1">
      <alignment horizontal="center"/>
    </xf>
    <xf numFmtId="0" fontId="4" fillId="0" borderId="114" xfId="0" applyFont="1" applyBorder="1" applyAlignment="1">
      <alignment horizontal="center"/>
    </xf>
    <xf numFmtId="0" fontId="18" fillId="0" borderId="103" xfId="0" applyFont="1" applyBorder="1" applyAlignment="1">
      <alignment horizontal="left" vertical="top" wrapText="1"/>
    </xf>
    <xf numFmtId="0" fontId="4" fillId="0" borderId="103" xfId="0" applyFont="1" applyBorder="1"/>
    <xf numFmtId="0" fontId="4" fillId="0" borderId="110" xfId="0" applyFont="1" applyBorder="1"/>
    <xf numFmtId="0" fontId="4" fillId="0" borderId="107" xfId="0" applyFont="1" applyBorder="1"/>
    <xf numFmtId="0" fontId="4" fillId="0" borderId="2" xfId="0" applyFont="1" applyBorder="1"/>
    <xf numFmtId="0" fontId="4" fillId="0" borderId="104" xfId="0" applyFont="1" applyBorder="1" applyAlignment="1">
      <alignment horizontal="center" vertical="center" wrapText="1"/>
    </xf>
    <xf numFmtId="0" fontId="4" fillId="0" borderId="104" xfId="0" applyFont="1" applyBorder="1" applyAlignment="1">
      <alignment horizontal="center" vertical="center" wrapText="1"/>
    </xf>
    <xf numFmtId="0" fontId="14" fillId="0" borderId="104" xfId="0" applyFont="1" applyFill="1" applyBorder="1" applyAlignment="1">
      <alignment horizontal="center"/>
    </xf>
    <xf numFmtId="3" fontId="33" fillId="3" borderId="48" xfId="0" applyNumberFormat="1" applyFont="1" applyFill="1" applyBorder="1" applyAlignment="1">
      <alignment horizontal="center"/>
    </xf>
    <xf numFmtId="0" fontId="115" fillId="3" borderId="48" xfId="0" applyFont="1" applyFill="1" applyBorder="1" applyAlignment="1">
      <alignment horizontal="center"/>
    </xf>
    <xf numFmtId="191" fontId="19" fillId="0" borderId="104" xfId="0" applyNumberFormat="1" applyFont="1" applyBorder="1" applyAlignment="1">
      <alignment horizontal="center" vertical="center"/>
    </xf>
    <xf numFmtId="191" fontId="19" fillId="0" borderId="6" xfId="0" applyNumberFormat="1" applyFont="1" applyBorder="1" applyAlignment="1">
      <alignment horizontal="center" vertical="center"/>
    </xf>
    <xf numFmtId="0" fontId="19" fillId="0" borderId="104" xfId="0" applyFont="1" applyBorder="1" applyAlignment="1">
      <alignment horizontal="center" vertical="center"/>
    </xf>
    <xf numFmtId="3" fontId="19" fillId="0" borderId="104" xfId="0" applyNumberFormat="1" applyFont="1" applyBorder="1" applyAlignment="1">
      <alignment horizontal="center" vertical="center"/>
    </xf>
    <xf numFmtId="17" fontId="19" fillId="0" borderId="104" xfId="0" applyNumberFormat="1" applyFont="1" applyBorder="1" applyAlignment="1">
      <alignment horizontal="center" vertical="center"/>
    </xf>
    <xf numFmtId="0" fontId="4" fillId="0" borderId="104" xfId="0" applyFont="1" applyBorder="1" applyAlignment="1">
      <alignment vertical="center"/>
    </xf>
    <xf numFmtId="0" fontId="4" fillId="0" borderId="104" xfId="0" applyFont="1" applyBorder="1" applyAlignment="1">
      <alignment horizontal="center" vertical="center"/>
    </xf>
    <xf numFmtId="0" fontId="33" fillId="0" borderId="48" xfId="0" applyFont="1" applyBorder="1" applyAlignment="1">
      <alignment horizontal="center"/>
    </xf>
    <xf numFmtId="0" fontId="4" fillId="9" borderId="104" xfId="0" applyFont="1" applyFill="1" applyBorder="1"/>
    <xf numFmtId="0" fontId="4" fillId="9" borderId="104" xfId="0" applyFont="1" applyFill="1" applyBorder="1" applyAlignment="1">
      <alignment horizontal="left" vertical="top" wrapText="1"/>
    </xf>
    <xf numFmtId="0" fontId="4" fillId="9" borderId="104" xfId="0" applyFont="1" applyFill="1" applyBorder="1" applyAlignment="1">
      <alignment horizontal="center"/>
    </xf>
    <xf numFmtId="0" fontId="13" fillId="9" borderId="104" xfId="0" applyFont="1" applyFill="1" applyBorder="1" applyAlignment="1">
      <alignment horizontal="right"/>
    </xf>
    <xf numFmtId="43" fontId="13" fillId="9" borderId="104" xfId="1" applyFont="1" applyFill="1" applyBorder="1" applyAlignment="1">
      <alignment horizontal="center"/>
    </xf>
    <xf numFmtId="0" fontId="13" fillId="9" borderId="104" xfId="0" applyFont="1" applyFill="1" applyBorder="1" applyAlignment="1">
      <alignment horizontal="center"/>
    </xf>
    <xf numFmtId="0" fontId="59" fillId="3" borderId="103" xfId="0" applyFont="1" applyFill="1" applyBorder="1" applyAlignment="1"/>
    <xf numFmtId="0" fontId="61" fillId="3" borderId="103" xfId="0" applyFont="1" applyFill="1" applyBorder="1" applyAlignment="1">
      <alignment horizontal="center"/>
    </xf>
    <xf numFmtId="49" fontId="61" fillId="3" borderId="12" xfId="9" applyNumberFormat="1" applyFont="1" applyFill="1" applyBorder="1"/>
    <xf numFmtId="49" fontId="8" fillId="0" borderId="103" xfId="9" applyNumberFormat="1" applyFont="1" applyBorder="1"/>
    <xf numFmtId="0" fontId="4" fillId="0" borderId="104" xfId="0" applyFont="1" applyBorder="1" applyAlignment="1">
      <alignment horizontal="center" vertical="center" wrapText="1"/>
    </xf>
    <xf numFmtId="0" fontId="2" fillId="0" borderId="0" xfId="0" applyFont="1"/>
    <xf numFmtId="0" fontId="4" fillId="0" borderId="0" xfId="0" applyFont="1" applyAlignment="1">
      <alignment horizontal="center"/>
    </xf>
    <xf numFmtId="0" fontId="4" fillId="0" borderId="77" xfId="0" applyFont="1" applyFill="1" applyBorder="1" applyAlignment="1">
      <alignment horizontal="left" vertical="top" wrapText="1"/>
    </xf>
    <xf numFmtId="0" fontId="4" fillId="0" borderId="78" xfId="0" applyFont="1" applyFill="1" applyBorder="1" applyAlignment="1">
      <alignment horizontal="left" vertical="top" wrapText="1"/>
    </xf>
    <xf numFmtId="0" fontId="14" fillId="0" borderId="0" xfId="0" applyFont="1" applyFill="1" applyBorder="1" applyAlignment="1">
      <alignment horizontal="center" vertical="top"/>
    </xf>
    <xf numFmtId="0" fontId="1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77" xfId="0" quotePrefix="1" applyFont="1" applyFill="1" applyBorder="1" applyAlignment="1">
      <alignment horizontal="left" vertical="top" wrapText="1"/>
    </xf>
    <xf numFmtId="0" fontId="4" fillId="0" borderId="78" xfId="0" quotePrefix="1" applyFont="1" applyFill="1" applyBorder="1" applyAlignment="1">
      <alignment horizontal="left" vertical="top" wrapText="1"/>
    </xf>
    <xf numFmtId="0" fontId="74" fillId="0" borderId="0" xfId="0" applyFont="1" applyFill="1" applyBorder="1"/>
    <xf numFmtId="0" fontId="87" fillId="0" borderId="0" xfId="0" applyFont="1" applyFill="1" applyBorder="1"/>
    <xf numFmtId="0" fontId="74" fillId="18" borderId="0" xfId="0" applyFont="1" applyFill="1" applyBorder="1" applyAlignment="1">
      <alignment horizontal="left" vertical="center"/>
    </xf>
    <xf numFmtId="0" fontId="74" fillId="0" borderId="0" xfId="0" applyFont="1" applyFill="1" applyBorder="1" applyAlignment="1">
      <alignment horizontal="center"/>
    </xf>
    <xf numFmtId="0" fontId="19" fillId="18" borderId="0" xfId="0" applyFont="1" applyFill="1" applyBorder="1" applyAlignment="1">
      <alignment horizontal="left" vertical="center"/>
    </xf>
    <xf numFmtId="0" fontId="19" fillId="0" borderId="0" xfId="0" applyFont="1" applyFill="1" applyBorder="1" applyAlignment="1">
      <alignment horizontal="center"/>
    </xf>
    <xf numFmtId="0" fontId="33" fillId="18" borderId="0" xfId="0" applyFont="1" applyFill="1" applyBorder="1" applyAlignment="1">
      <alignment horizontal="left" vertical="center"/>
    </xf>
    <xf numFmtId="0" fontId="33" fillId="0" borderId="0" xfId="0" applyFont="1" applyFill="1" applyBorder="1" applyAlignment="1">
      <alignment horizontal="center"/>
    </xf>
    <xf numFmtId="0" fontId="74" fillId="0" borderId="103" xfId="0" applyFont="1" applyFill="1" applyBorder="1" applyAlignment="1">
      <alignment horizontal="center" vertical="center" wrapText="1"/>
    </xf>
    <xf numFmtId="0" fontId="74" fillId="0" borderId="95" xfId="0" applyFont="1" applyFill="1" applyBorder="1" applyAlignment="1">
      <alignment horizontal="center"/>
    </xf>
    <xf numFmtId="0" fontId="89" fillId="18" borderId="47" xfId="0" applyFont="1" applyFill="1" applyBorder="1" applyAlignment="1">
      <alignment horizontal="left" vertical="top" wrapText="1"/>
    </xf>
    <xf numFmtId="0" fontId="74" fillId="0" borderId="47" xfId="0" applyFont="1" applyFill="1" applyBorder="1" applyAlignment="1">
      <alignment horizontal="center"/>
    </xf>
    <xf numFmtId="0" fontId="74" fillId="0" borderId="47" xfId="0" applyFont="1" applyFill="1" applyBorder="1"/>
    <xf numFmtId="0" fontId="74" fillId="0" borderId="84" xfId="0" applyFont="1" applyFill="1" applyBorder="1"/>
    <xf numFmtId="0" fontId="89" fillId="18" borderId="48" xfId="0" applyFont="1" applyFill="1" applyBorder="1" applyAlignment="1">
      <alignment horizontal="left" vertical="top" wrapText="1"/>
    </xf>
    <xf numFmtId="0" fontId="74" fillId="0" borderId="48" xfId="0" applyFont="1" applyFill="1" applyBorder="1" applyAlignment="1">
      <alignment horizontal="center"/>
    </xf>
    <xf numFmtId="0" fontId="74" fillId="0" borderId="48" xfId="0" applyFont="1" applyFill="1" applyBorder="1"/>
    <xf numFmtId="0" fontId="14" fillId="18" borderId="48" xfId="0" applyFont="1" applyFill="1" applyBorder="1" applyAlignment="1">
      <alignment horizontal="left" vertical="top" wrapText="1"/>
    </xf>
    <xf numFmtId="0" fontId="19" fillId="18" borderId="48" xfId="0" applyFont="1" applyFill="1" applyBorder="1" applyAlignment="1">
      <alignment horizontal="left" vertical="top" wrapText="1"/>
    </xf>
    <xf numFmtId="3" fontId="74" fillId="0" borderId="48" xfId="0" applyNumberFormat="1" applyFont="1" applyFill="1" applyBorder="1" applyAlignment="1">
      <alignment horizontal="center"/>
    </xf>
    <xf numFmtId="17" fontId="74" fillId="0" borderId="48" xfId="0" applyNumberFormat="1" applyFont="1" applyFill="1" applyBorder="1" applyAlignment="1">
      <alignment horizontal="center"/>
    </xf>
    <xf numFmtId="0" fontId="14" fillId="18" borderId="48" xfId="0" applyFont="1" applyFill="1" applyBorder="1" applyAlignment="1">
      <alignment horizontal="left" vertical="top"/>
    </xf>
    <xf numFmtId="0" fontId="87" fillId="18" borderId="48" xfId="0" applyFont="1" applyFill="1" applyBorder="1" applyAlignment="1">
      <alignment horizontal="left" vertical="top" wrapText="1"/>
    </xf>
    <xf numFmtId="0" fontId="74" fillId="18" borderId="48" xfId="0" applyFont="1" applyFill="1" applyBorder="1" applyAlignment="1">
      <alignment horizontal="left" vertical="top" wrapText="1"/>
    </xf>
    <xf numFmtId="0" fontId="19" fillId="18" borderId="48" xfId="0" applyFont="1" applyFill="1" applyBorder="1" applyAlignment="1">
      <alignment horizontal="left" vertical="top"/>
    </xf>
    <xf numFmtId="0" fontId="19" fillId="18" borderId="48" xfId="0" applyFont="1" applyFill="1" applyBorder="1" applyAlignment="1">
      <alignment horizontal="left"/>
    </xf>
    <xf numFmtId="0" fontId="74" fillId="18" borderId="48" xfId="0" applyFont="1" applyFill="1" applyBorder="1" applyAlignment="1">
      <alignment horizontal="left"/>
    </xf>
    <xf numFmtId="0" fontId="74" fillId="18" borderId="48" xfId="0" applyFont="1" applyFill="1" applyBorder="1"/>
    <xf numFmtId="0" fontId="33" fillId="0" borderId="48" xfId="0" applyFont="1" applyFill="1" applyBorder="1" applyAlignment="1">
      <alignment horizontal="center"/>
    </xf>
    <xf numFmtId="0" fontId="33" fillId="0" borderId="48" xfId="0" applyFont="1" applyFill="1" applyBorder="1"/>
    <xf numFmtId="0" fontId="87" fillId="18" borderId="48" xfId="0" applyFont="1" applyFill="1" applyBorder="1"/>
    <xf numFmtId="0" fontId="87" fillId="18" borderId="48" xfId="0" applyFont="1" applyFill="1" applyBorder="1" applyAlignment="1">
      <alignment vertical="center"/>
    </xf>
    <xf numFmtId="0" fontId="74" fillId="0" borderId="84" xfId="0" applyFont="1" applyFill="1" applyBorder="1" applyAlignment="1">
      <alignment horizontal="center"/>
    </xf>
    <xf numFmtId="0" fontId="19" fillId="0" borderId="48" xfId="0" applyFont="1" applyFill="1" applyBorder="1" applyAlignment="1">
      <alignment horizontal="center" vertical="center" wrapText="1"/>
    </xf>
    <xf numFmtId="0" fontId="74" fillId="18" borderId="83" xfId="0" applyFont="1" applyFill="1" applyBorder="1" applyAlignment="1">
      <alignment horizontal="left" vertical="top" wrapText="1"/>
    </xf>
    <xf numFmtId="0" fontId="74" fillId="0" borderId="92" xfId="0" applyFont="1" applyFill="1" applyBorder="1"/>
    <xf numFmtId="0" fontId="33" fillId="0" borderId="92" xfId="0" applyFont="1" applyFill="1" applyBorder="1" applyAlignment="1">
      <alignment horizontal="center"/>
    </xf>
    <xf numFmtId="0" fontId="74" fillId="0" borderId="86" xfId="0" applyFont="1" applyFill="1" applyBorder="1" applyAlignment="1">
      <alignment horizontal="center"/>
    </xf>
    <xf numFmtId="0" fontId="74" fillId="0" borderId="92" xfId="0" applyFont="1" applyFill="1" applyBorder="1" applyAlignment="1">
      <alignment horizontal="center"/>
    </xf>
    <xf numFmtId="0" fontId="74" fillId="18" borderId="48" xfId="0" applyFont="1" applyFill="1" applyBorder="1" applyAlignment="1">
      <alignment shrinkToFit="1"/>
    </xf>
    <xf numFmtId="0" fontId="74" fillId="0" borderId="48" xfId="0" applyFont="1" applyFill="1" applyBorder="1" applyAlignment="1">
      <alignment horizontal="center" vertical="center" wrapText="1"/>
    </xf>
    <xf numFmtId="0" fontId="118" fillId="0" borderId="48" xfId="0" applyFont="1" applyFill="1" applyBorder="1" applyAlignment="1">
      <alignment horizontal="center"/>
    </xf>
    <xf numFmtId="0" fontId="19" fillId="0" borderId="48" xfId="0" applyFont="1" applyFill="1" applyBorder="1" applyAlignment="1">
      <alignment shrinkToFit="1"/>
    </xf>
    <xf numFmtId="0" fontId="19" fillId="0" borderId="48" xfId="0" applyFont="1" applyFill="1" applyBorder="1" applyAlignment="1">
      <alignment horizontal="justify" vertical="center"/>
    </xf>
    <xf numFmtId="0" fontId="74" fillId="0" borderId="48" xfId="0" applyFont="1" applyFill="1" applyBorder="1" applyAlignment="1">
      <alignment shrinkToFit="1"/>
    </xf>
    <xf numFmtId="0" fontId="74" fillId="18" borderId="48" xfId="0" applyFont="1" applyFill="1" applyBorder="1" applyAlignment="1">
      <alignment vertical="center"/>
    </xf>
    <xf numFmtId="0" fontId="74" fillId="18" borderId="48" xfId="0" applyFont="1" applyFill="1" applyBorder="1" applyAlignment="1" applyProtection="1">
      <alignment horizontal="left" wrapText="1"/>
      <protection locked="0"/>
    </xf>
    <xf numFmtId="0" fontId="74" fillId="0" borderId="48" xfId="0" applyFont="1" applyFill="1" applyBorder="1" applyAlignment="1">
      <alignment horizontal="center" vertical="center"/>
    </xf>
    <xf numFmtId="0" fontId="74" fillId="0" borderId="48" xfId="0" applyFont="1" applyFill="1" applyBorder="1" applyAlignment="1">
      <alignment vertical="center"/>
    </xf>
    <xf numFmtId="0" fontId="19" fillId="0" borderId="48" xfId="0" applyFont="1" applyFill="1" applyBorder="1" applyAlignment="1">
      <alignment horizontal="center" shrinkToFit="1"/>
    </xf>
    <xf numFmtId="0" fontId="8" fillId="0" borderId="48" xfId="0" applyFont="1" applyFill="1" applyBorder="1" applyAlignment="1">
      <alignment horizontal="left" shrinkToFit="1"/>
    </xf>
    <xf numFmtId="0" fontId="74" fillId="18" borderId="48" xfId="0" applyFont="1" applyFill="1" applyBorder="1" applyAlignment="1">
      <alignment horizontal="left" wrapText="1"/>
    </xf>
    <xf numFmtId="0" fontId="87" fillId="18" borderId="48" xfId="0" applyFont="1" applyFill="1" applyBorder="1" applyAlignment="1">
      <alignment horizontal="left" vertical="center"/>
    </xf>
    <xf numFmtId="0" fontId="74" fillId="0" borderId="88" xfId="0" applyFont="1" applyFill="1" applyBorder="1"/>
    <xf numFmtId="0" fontId="19" fillId="18" borderId="57" xfId="0" applyFont="1" applyFill="1" applyBorder="1" applyAlignment="1">
      <alignment horizontal="left" vertical="top" wrapText="1"/>
    </xf>
    <xf numFmtId="0" fontId="74" fillId="0" borderId="57" xfId="0" applyFont="1" applyFill="1" applyBorder="1" applyAlignment="1">
      <alignment horizontal="center"/>
    </xf>
    <xf numFmtId="0" fontId="74" fillId="0" borderId="57" xfId="0" applyFont="1" applyFill="1" applyBorder="1"/>
    <xf numFmtId="0" fontId="74" fillId="0" borderId="104" xfId="0" applyFont="1" applyFill="1" applyBorder="1"/>
    <xf numFmtId="0" fontId="74" fillId="18" borderId="104" xfId="0" applyFont="1" applyFill="1" applyBorder="1" applyAlignment="1">
      <alignment horizontal="left" vertical="top" wrapText="1"/>
    </xf>
    <xf numFmtId="0" fontId="74" fillId="0" borderId="104" xfId="0" applyFont="1" applyFill="1" applyBorder="1" applyAlignment="1">
      <alignment horizontal="center"/>
    </xf>
    <xf numFmtId="43" fontId="14" fillId="0" borderId="104" xfId="1" applyFont="1" applyFill="1" applyBorder="1" applyAlignment="1">
      <alignment horizontal="center"/>
    </xf>
    <xf numFmtId="0" fontId="74" fillId="18" borderId="0" xfId="0" applyFont="1" applyFill="1" applyBorder="1" applyAlignment="1">
      <alignment horizontal="left" vertical="top" wrapText="1"/>
    </xf>
    <xf numFmtId="0" fontId="6" fillId="0" borderId="104" xfId="15" applyFont="1" applyBorder="1" applyAlignment="1">
      <alignment horizontal="left" vertical="center" wrapText="1"/>
    </xf>
    <xf numFmtId="0" fontId="7" fillId="0" borderId="104" xfId="17" applyFont="1" applyFill="1" applyBorder="1" applyAlignment="1">
      <alignment vertical="center"/>
    </xf>
    <xf numFmtId="0" fontId="18" fillId="0" borderId="53" xfId="0" applyFont="1" applyBorder="1" applyAlignment="1">
      <alignment horizontal="left" vertical="top"/>
    </xf>
    <xf numFmtId="0" fontId="13" fillId="3" borderId="48" xfId="0" applyFont="1" applyFill="1" applyBorder="1" applyAlignment="1">
      <alignment vertical="top" wrapText="1"/>
    </xf>
    <xf numFmtId="43" fontId="19" fillId="3" borderId="104" xfId="1" applyFont="1" applyFill="1" applyBorder="1" applyAlignment="1">
      <alignment horizontal="left"/>
    </xf>
    <xf numFmtId="0" fontId="19" fillId="0" borderId="104" xfId="0" applyFont="1" applyBorder="1" applyAlignment="1">
      <alignment horizontal="left" shrinkToFit="1"/>
    </xf>
    <xf numFmtId="3" fontId="19" fillId="0" borderId="104" xfId="2" applyNumberFormat="1" applyFont="1" applyBorder="1" applyAlignment="1">
      <alignment horizontal="center"/>
    </xf>
    <xf numFmtId="0" fontId="19" fillId="0" borderId="104" xfId="2" applyFont="1" applyBorder="1" applyAlignment="1">
      <alignment horizontal="center"/>
    </xf>
    <xf numFmtId="49" fontId="19" fillId="0" borderId="104" xfId="2" applyNumberFormat="1" applyFont="1" applyBorder="1" applyAlignment="1">
      <alignment horizontal="center"/>
    </xf>
    <xf numFmtId="0" fontId="19" fillId="3" borderId="104" xfId="2" applyFont="1" applyFill="1" applyBorder="1" applyAlignment="1">
      <alignment horizontal="center"/>
    </xf>
    <xf numFmtId="0" fontId="119" fillId="0" borderId="104" xfId="0" applyFont="1" applyBorder="1" applyAlignment="1">
      <alignment horizontal="left" shrinkToFit="1"/>
    </xf>
    <xf numFmtId="3" fontId="19" fillId="0" borderId="108" xfId="2" applyNumberFormat="1" applyFont="1" applyBorder="1" applyAlignment="1">
      <alignment horizontal="center"/>
    </xf>
    <xf numFmtId="0" fontId="19" fillId="0" borderId="0" xfId="2" applyFont="1" applyBorder="1" applyAlignment="1">
      <alignment horizontal="center"/>
    </xf>
    <xf numFmtId="3" fontId="19" fillId="0" borderId="108" xfId="2" applyNumberFormat="1" applyFont="1" applyBorder="1" applyAlignment="1"/>
    <xf numFmtId="3" fontId="19" fillId="0" borderId="104" xfId="2" applyNumberFormat="1" applyFont="1" applyBorder="1" applyAlignment="1"/>
    <xf numFmtId="3" fontId="19" fillId="0" borderId="8" xfId="2" applyNumberFormat="1" applyFont="1" applyBorder="1" applyAlignment="1"/>
    <xf numFmtId="3" fontId="19" fillId="0" borderId="6" xfId="2" applyNumberFormat="1" applyFont="1" applyBorder="1" applyAlignment="1"/>
    <xf numFmtId="49" fontId="19" fillId="0" borderId="6" xfId="2" applyNumberFormat="1" applyFont="1" applyBorder="1" applyAlignment="1">
      <alignment horizontal="center"/>
    </xf>
    <xf numFmtId="0" fontId="4" fillId="0" borderId="6" xfId="0" applyFont="1" applyBorder="1" applyAlignment="1">
      <alignment horizontal="left" vertical="top" wrapText="1"/>
    </xf>
    <xf numFmtId="0" fontId="4" fillId="0" borderId="104" xfId="0" applyFont="1" applyFill="1" applyBorder="1"/>
    <xf numFmtId="0" fontId="19" fillId="0" borderId="104" xfId="2" applyFont="1" applyFill="1" applyBorder="1" applyAlignment="1">
      <alignment horizontal="center"/>
    </xf>
    <xf numFmtId="0" fontId="31" fillId="0" borderId="104" xfId="0" applyFont="1" applyFill="1" applyBorder="1" applyAlignment="1">
      <alignment horizontal="center"/>
    </xf>
    <xf numFmtId="0" fontId="31" fillId="0" borderId="104" xfId="0" applyFont="1" applyFill="1" applyBorder="1" applyAlignment="1">
      <alignment horizontal="center" shrinkToFit="1"/>
    </xf>
    <xf numFmtId="0" fontId="34" fillId="0" borderId="104" xfId="0" applyFont="1" applyFill="1" applyBorder="1" applyAlignment="1">
      <alignment horizontal="center"/>
    </xf>
    <xf numFmtId="49" fontId="4" fillId="0" borderId="0" xfId="0" applyNumberFormat="1" applyFont="1"/>
    <xf numFmtId="49" fontId="4" fillId="0" borderId="104" xfId="0" applyNumberFormat="1" applyFont="1" applyBorder="1"/>
    <xf numFmtId="0" fontId="0" fillId="0" borderId="104" xfId="0" applyBorder="1"/>
    <xf numFmtId="0" fontId="31" fillId="3" borderId="104" xfId="0" applyFont="1" applyFill="1" applyBorder="1" applyAlignment="1">
      <alignment horizontal="left"/>
    </xf>
    <xf numFmtId="0" fontId="19" fillId="3" borderId="104" xfId="0" applyFont="1" applyFill="1" applyBorder="1" applyAlignment="1">
      <alignment horizontal="left"/>
    </xf>
    <xf numFmtId="0" fontId="19" fillId="3" borderId="104" xfId="15" applyFont="1" applyFill="1" applyBorder="1" applyAlignment="1">
      <alignment shrinkToFit="1"/>
    </xf>
    <xf numFmtId="0" fontId="19" fillId="3" borderId="104" xfId="0" applyFont="1" applyFill="1" applyBorder="1" applyAlignment="1"/>
    <xf numFmtId="0" fontId="19" fillId="3" borderId="104" xfId="0" applyFont="1" applyFill="1" applyBorder="1" applyAlignment="1">
      <alignment horizontal="center"/>
    </xf>
    <xf numFmtId="0" fontId="31" fillId="3" borderId="104" xfId="0" applyFont="1" applyFill="1" applyBorder="1" applyAlignment="1">
      <alignment horizontal="center" shrinkToFit="1"/>
    </xf>
    <xf numFmtId="0" fontId="31" fillId="3" borderId="104" xfId="0" applyFont="1" applyFill="1" applyBorder="1"/>
    <xf numFmtId="0" fontId="19" fillId="3" borderId="104" xfId="0" applyFont="1" applyFill="1" applyBorder="1"/>
    <xf numFmtId="0" fontId="19" fillId="0" borderId="104" xfId="0" applyFont="1" applyFill="1" applyBorder="1" applyAlignment="1">
      <alignment horizontal="center"/>
    </xf>
    <xf numFmtId="0" fontId="6" fillId="0" borderId="104"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15" applyFont="1" applyBorder="1" applyAlignment="1">
      <alignment horizontal="center" vertical="center"/>
    </xf>
    <xf numFmtId="0" fontId="6" fillId="0" borderId="104" xfId="0" applyFont="1" applyBorder="1" applyAlignment="1">
      <alignment horizontal="left" vertical="center" wrapText="1"/>
    </xf>
    <xf numFmtId="0" fontId="5" fillId="0" borderId="105" xfId="0" applyFont="1" applyBorder="1"/>
    <xf numFmtId="3" fontId="4" fillId="0" borderId="104" xfId="0" applyNumberFormat="1" applyFont="1" applyBorder="1" applyAlignment="1">
      <alignment horizontal="center"/>
    </xf>
    <xf numFmtId="0" fontId="8" fillId="0" borderId="104" xfId="0" applyFont="1" applyBorder="1" applyAlignment="1">
      <alignment horizontal="center" vertical="center"/>
    </xf>
    <xf numFmtId="0" fontId="8" fillId="0" borderId="104" xfId="0" applyFont="1" applyBorder="1" applyAlignment="1">
      <alignment shrinkToFit="1"/>
    </xf>
    <xf numFmtId="0" fontId="8" fillId="0" borderId="104" xfId="0" applyFont="1" applyBorder="1" applyAlignment="1">
      <alignment horizontal="center" vertical="top"/>
    </xf>
    <xf numFmtId="0" fontId="8" fillId="0" borderId="104" xfId="0" applyFont="1" applyBorder="1" applyAlignment="1">
      <alignment vertical="top"/>
    </xf>
    <xf numFmtId="0" fontId="8" fillId="0" borderId="104" xfId="0" applyFont="1" applyBorder="1" applyAlignment="1">
      <alignment horizontal="left" shrinkToFit="1"/>
    </xf>
    <xf numFmtId="0" fontId="8" fillId="0" borderId="104" xfId="0" applyFont="1" applyFill="1" applyBorder="1" applyAlignment="1">
      <alignment horizontal="center" vertical="top"/>
    </xf>
    <xf numFmtId="0" fontId="19" fillId="0" borderId="104" xfId="0" applyFont="1" applyFill="1" applyBorder="1" applyAlignment="1">
      <alignment horizontal="center" vertical="top" wrapText="1"/>
    </xf>
    <xf numFmtId="0" fontId="8" fillId="0" borderId="104" xfId="0" applyFont="1" applyBorder="1"/>
    <xf numFmtId="0" fontId="13" fillId="0" borderId="104" xfId="0" applyFont="1" applyBorder="1"/>
    <xf numFmtId="3" fontId="4" fillId="0" borderId="108" xfId="0" applyNumberFormat="1" applyFont="1" applyBorder="1" applyAlignment="1">
      <alignment horizontal="center"/>
    </xf>
    <xf numFmtId="0" fontId="8" fillId="0" borderId="104" xfId="0" applyFont="1" applyBorder="1" applyAlignment="1">
      <alignment horizontal="center"/>
    </xf>
    <xf numFmtId="0" fontId="5" fillId="0" borderId="104" xfId="0" applyFont="1" applyBorder="1" applyAlignment="1">
      <alignment horizontal="left" vertical="top" wrapText="1"/>
    </xf>
    <xf numFmtId="17" fontId="19" fillId="0" borderId="6" xfId="0" applyNumberFormat="1" applyFont="1" applyBorder="1" applyAlignment="1">
      <alignment horizontal="center"/>
    </xf>
    <xf numFmtId="0" fontId="8" fillId="0" borderId="104" xfId="0" applyFont="1" applyBorder="1" applyAlignment="1">
      <alignment horizontal="center" shrinkToFit="1"/>
    </xf>
    <xf numFmtId="17" fontId="19" fillId="0" borderId="104" xfId="0" applyNumberFormat="1" applyFont="1" applyBorder="1" applyAlignment="1">
      <alignment horizontal="center"/>
    </xf>
    <xf numFmtId="0" fontId="5" fillId="0" borderId="104" xfId="0" applyFont="1" applyBorder="1" applyAlignment="1">
      <alignment horizontal="center" shrinkToFit="1"/>
    </xf>
    <xf numFmtId="3" fontId="8" fillId="0" borderId="104" xfId="0" applyNumberFormat="1" applyFont="1" applyBorder="1" applyAlignment="1">
      <alignment horizontal="center"/>
    </xf>
    <xf numFmtId="0" fontId="8" fillId="3" borderId="104" xfId="0" applyFont="1" applyFill="1" applyBorder="1" applyAlignment="1">
      <alignment horizontal="left" shrinkToFit="1"/>
    </xf>
    <xf numFmtId="0" fontId="8" fillId="3" borderId="104" xfId="0" applyFont="1" applyFill="1" applyBorder="1" applyAlignment="1">
      <alignment horizontal="center" shrinkToFit="1"/>
    </xf>
    <xf numFmtId="3" fontId="19" fillId="0" borderId="104" xfId="0" applyNumberFormat="1" applyFont="1" applyBorder="1" applyAlignment="1">
      <alignment horizontal="center" shrinkToFit="1"/>
    </xf>
    <xf numFmtId="0" fontId="7" fillId="5" borderId="104" xfId="0" applyFont="1" applyFill="1" applyBorder="1"/>
    <xf numFmtId="0" fontId="8" fillId="0" borderId="108" xfId="0" applyFont="1" applyBorder="1" applyAlignment="1">
      <alignment horizontal="center" vertical="top"/>
    </xf>
    <xf numFmtId="3" fontId="8" fillId="0" borderId="104" xfId="0" applyNumberFormat="1" applyFont="1" applyBorder="1" applyAlignment="1">
      <alignment horizontal="center" vertical="top"/>
    </xf>
    <xf numFmtId="0" fontId="5" fillId="0" borderId="104" xfId="0" applyFont="1" applyFill="1" applyBorder="1" applyAlignment="1">
      <alignment horizontal="left" vertical="top" wrapText="1"/>
    </xf>
    <xf numFmtId="0" fontId="5" fillId="3" borderId="104" xfId="0" applyFont="1" applyFill="1" applyBorder="1" applyAlignment="1">
      <alignment vertical="top"/>
    </xf>
    <xf numFmtId="0" fontId="5" fillId="3" borderId="104" xfId="0" applyFont="1" applyFill="1" applyBorder="1"/>
    <xf numFmtId="0" fontId="5" fillId="3" borderId="104" xfId="0" applyFont="1" applyFill="1" applyBorder="1" applyAlignment="1">
      <alignment horizontal="center" vertical="center"/>
    </xf>
    <xf numFmtId="0" fontId="5" fillId="3" borderId="104" xfId="0" applyFont="1" applyFill="1" applyBorder="1" applyAlignment="1">
      <alignment vertical="center"/>
    </xf>
    <xf numFmtId="0" fontId="5" fillId="3" borderId="104" xfId="0" applyFont="1" applyFill="1" applyBorder="1" applyAlignment="1">
      <alignment horizontal="center"/>
    </xf>
    <xf numFmtId="0" fontId="8" fillId="3" borderId="104" xfId="0" applyFont="1" applyFill="1" applyBorder="1"/>
    <xf numFmtId="0" fontId="5" fillId="0" borderId="104" xfId="0" applyFont="1" applyFill="1" applyBorder="1"/>
    <xf numFmtId="0" fontId="5" fillId="0" borderId="104" xfId="0" applyFont="1" applyFill="1" applyBorder="1" applyAlignment="1">
      <alignment horizontal="center"/>
    </xf>
    <xf numFmtId="0" fontId="5" fillId="3" borderId="105" xfId="0" applyFont="1" applyFill="1" applyBorder="1"/>
    <xf numFmtId="0" fontId="4" fillId="3" borderId="104" xfId="0" applyFont="1" applyFill="1" applyBorder="1" applyAlignment="1">
      <alignment horizontal="center"/>
    </xf>
    <xf numFmtId="0" fontId="5" fillId="3" borderId="109" xfId="0" applyFont="1" applyFill="1" applyBorder="1"/>
    <xf numFmtId="0" fontId="5" fillId="0" borderId="104" xfId="0" applyFont="1" applyBorder="1"/>
    <xf numFmtId="0" fontId="5" fillId="0" borderId="104" xfId="0" applyFont="1" applyBorder="1" applyAlignment="1">
      <alignment horizontal="left" shrinkToFit="1"/>
    </xf>
    <xf numFmtId="0" fontId="8" fillId="0" borderId="104" xfId="0" applyFont="1" applyBorder="1" applyAlignment="1">
      <alignment horizontal="left"/>
    </xf>
    <xf numFmtId="0" fontId="8" fillId="3" borderId="104" xfId="0" applyFont="1" applyFill="1" applyBorder="1" applyAlignment="1">
      <alignment horizontal="center"/>
    </xf>
    <xf numFmtId="0" fontId="5" fillId="3" borderId="105" xfId="0" applyFont="1" applyFill="1" applyBorder="1" applyAlignment="1">
      <alignment horizontal="left" vertical="top" wrapText="1"/>
    </xf>
    <xf numFmtId="188" fontId="6" fillId="0" borderId="104" xfId="0" applyNumberFormat="1" applyFont="1" applyBorder="1"/>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6" fillId="0" borderId="108" xfId="15" applyFont="1" applyBorder="1" applyAlignment="1">
      <alignment horizontal="left" vertical="center"/>
    </xf>
    <xf numFmtId="0" fontId="6" fillId="0" borderId="108" xfId="0" applyFont="1" applyBorder="1"/>
    <xf numFmtId="0" fontId="6" fillId="0" borderId="104" xfId="0" applyFont="1" applyBorder="1" applyAlignment="1">
      <alignment horizontal="left" vertical="center"/>
    </xf>
    <xf numFmtId="0" fontId="6" fillId="0" borderId="108" xfId="15" applyFont="1" applyBorder="1" applyAlignment="1">
      <alignment horizontal="left"/>
    </xf>
    <xf numFmtId="0" fontId="6" fillId="0" borderId="108" xfId="15" applyFont="1" applyBorder="1"/>
    <xf numFmtId="0" fontId="6" fillId="5" borderId="104" xfId="0" applyFont="1" applyFill="1" applyBorder="1" applyAlignment="1">
      <alignment horizontal="left" vertical="center"/>
    </xf>
    <xf numFmtId="0" fontId="8" fillId="0" borderId="104" xfId="0" applyFont="1" applyFill="1" applyBorder="1" applyAlignment="1">
      <alignment horizontal="center"/>
    </xf>
    <xf numFmtId="0" fontId="8" fillId="0" borderId="104" xfId="0" applyFont="1" applyBorder="1" applyAlignment="1"/>
    <xf numFmtId="0" fontId="8" fillId="0" borderId="104" xfId="0" applyFont="1" applyBorder="1" applyAlignment="1">
      <alignment horizontal="left" vertical="center"/>
    </xf>
    <xf numFmtId="0" fontId="8" fillId="0" borderId="103" xfId="0" applyFont="1" applyBorder="1"/>
    <xf numFmtId="49" fontId="8" fillId="0" borderId="104" xfId="0" applyNumberFormat="1" applyFont="1" applyBorder="1" applyAlignment="1">
      <alignment vertical="top" wrapText="1"/>
    </xf>
    <xf numFmtId="49" fontId="8" fillId="0" borderId="104" xfId="0" applyNumberFormat="1" applyFont="1" applyBorder="1" applyAlignment="1">
      <alignment vertical="top"/>
    </xf>
    <xf numFmtId="2" fontId="8" fillId="0" borderId="104" xfId="0" applyNumberFormat="1" applyFont="1" applyFill="1" applyBorder="1" applyAlignment="1">
      <alignment horizontal="left" shrinkToFit="1"/>
    </xf>
    <xf numFmtId="0" fontId="8" fillId="0" borderId="104" xfId="0" applyFont="1" applyFill="1" applyBorder="1" applyAlignment="1">
      <alignment shrinkToFit="1"/>
    </xf>
    <xf numFmtId="0" fontId="8" fillId="0" borderId="104" xfId="0" applyFont="1" applyFill="1" applyBorder="1" applyAlignment="1">
      <alignment horizontal="center" shrinkToFit="1"/>
    </xf>
    <xf numFmtId="0" fontId="17" fillId="0" borderId="104" xfId="0" applyFont="1" applyFill="1" applyBorder="1" applyAlignment="1" applyProtection="1">
      <alignment horizontal="center"/>
      <protection locked="0"/>
    </xf>
    <xf numFmtId="0" fontId="17" fillId="0" borderId="104" xfId="0" applyFont="1" applyFill="1" applyBorder="1" applyProtection="1">
      <protection locked="0"/>
    </xf>
    <xf numFmtId="0" fontId="17" fillId="0" borderId="104" xfId="0" applyFont="1" applyBorder="1"/>
    <xf numFmtId="0" fontId="17" fillId="0" borderId="104" xfId="0" applyFont="1" applyBorder="1" applyAlignment="1">
      <alignment horizontal="center"/>
    </xf>
    <xf numFmtId="188" fontId="8" fillId="0" borderId="104" xfId="1" applyNumberFormat="1" applyFont="1" applyBorder="1" applyAlignment="1">
      <alignment horizontal="center" shrinkToFit="1"/>
    </xf>
    <xf numFmtId="0" fontId="8" fillId="0" borderId="105" xfId="0" applyFont="1" applyBorder="1" applyAlignment="1">
      <alignment horizontal="justify"/>
    </xf>
    <xf numFmtId="0" fontId="8" fillId="0" borderId="105" xfId="0" applyFont="1" applyBorder="1" applyAlignment="1">
      <alignment horizontal="left"/>
    </xf>
    <xf numFmtId="49" fontId="8" fillId="0" borderId="104" xfId="0" applyNumberFormat="1" applyFont="1" applyFill="1" applyBorder="1" applyAlignment="1">
      <alignment vertical="top"/>
    </xf>
    <xf numFmtId="0" fontId="8" fillId="0" borderId="104" xfId="0" applyFont="1" applyFill="1" applyBorder="1" applyAlignment="1"/>
    <xf numFmtId="0" fontId="5" fillId="0" borderId="109" xfId="0" applyFont="1" applyBorder="1"/>
    <xf numFmtId="49" fontId="8" fillId="0" borderId="105" xfId="0" applyNumberFormat="1" applyFont="1" applyBorder="1" applyAlignment="1">
      <alignment vertical="top"/>
    </xf>
    <xf numFmtId="0" fontId="8" fillId="0" borderId="105" xfId="0" applyFont="1" applyBorder="1" applyAlignment="1">
      <alignment horizontal="justify" wrapText="1"/>
    </xf>
    <xf numFmtId="0" fontId="6" fillId="5" borderId="105" xfId="0" applyFont="1" applyFill="1" applyBorder="1" applyAlignment="1">
      <alignment horizontal="left" vertical="top" wrapText="1"/>
    </xf>
    <xf numFmtId="0" fontId="5" fillId="3" borderId="105" xfId="0" applyFont="1" applyFill="1" applyBorder="1" applyAlignment="1">
      <alignment horizontal="left" vertical="top"/>
    </xf>
    <xf numFmtId="0" fontId="5" fillId="0" borderId="105" xfId="0" applyFont="1" applyBorder="1" applyAlignment="1">
      <alignment horizontal="left" vertical="top" wrapText="1"/>
    </xf>
    <xf numFmtId="0" fontId="7" fillId="3" borderId="104" xfId="0" applyFont="1" applyFill="1" applyBorder="1" applyAlignment="1">
      <alignment horizontal="left"/>
    </xf>
    <xf numFmtId="0" fontId="5" fillId="3" borderId="104" xfId="0" applyFont="1" applyFill="1" applyBorder="1" applyAlignment="1"/>
    <xf numFmtId="0" fontId="8" fillId="3" borderId="104" xfId="0" applyFont="1" applyFill="1" applyBorder="1" applyAlignment="1">
      <alignment horizontal="center" vertical="top"/>
    </xf>
    <xf numFmtId="0" fontId="8" fillId="3" borderId="104" xfId="0" applyFont="1" applyFill="1" applyBorder="1" applyAlignment="1"/>
    <xf numFmtId="0" fontId="73" fillId="3" borderId="104" xfId="0" applyFont="1" applyFill="1" applyBorder="1"/>
    <xf numFmtId="0" fontId="8" fillId="3" borderId="104" xfId="0" applyFont="1" applyFill="1" applyBorder="1" applyAlignment="1">
      <alignment vertical="top"/>
    </xf>
    <xf numFmtId="0" fontId="8" fillId="3" borderId="104" xfId="0" applyFont="1" applyFill="1" applyBorder="1" applyAlignment="1">
      <alignment horizontal="left" vertical="center"/>
    </xf>
    <xf numFmtId="0" fontId="8" fillId="0" borderId="105" xfId="0" applyFont="1" applyBorder="1" applyAlignment="1">
      <alignment horizontal="left" vertical="center"/>
    </xf>
    <xf numFmtId="0" fontId="8" fillId="0" borderId="105" xfId="0" applyFont="1" applyBorder="1" applyAlignment="1"/>
    <xf numFmtId="0" fontId="5" fillId="0" borderId="108" xfId="0" applyFont="1" applyBorder="1"/>
    <xf numFmtId="0" fontId="5" fillId="0" borderId="105" xfId="0" applyFont="1" applyBorder="1" applyAlignment="1"/>
    <xf numFmtId="0" fontId="73" fillId="0" borderId="109" xfId="0" applyFont="1" applyBorder="1"/>
    <xf numFmtId="17" fontId="5" fillId="0" borderId="104" xfId="0" applyNumberFormat="1" applyFont="1" applyBorder="1" applyAlignment="1">
      <alignment horizontal="center"/>
    </xf>
    <xf numFmtId="0" fontId="8" fillId="0" borderId="105" xfId="0" applyFont="1" applyBorder="1" applyAlignment="1">
      <alignment shrinkToFit="1"/>
    </xf>
    <xf numFmtId="0" fontId="5" fillId="3" borderId="105" xfId="0" applyFont="1" applyFill="1" applyBorder="1" applyAlignment="1">
      <alignment vertical="center"/>
    </xf>
    <xf numFmtId="3" fontId="8" fillId="3" borderId="104" xfId="0" applyNumberFormat="1" applyFont="1" applyFill="1" applyBorder="1" applyAlignment="1">
      <alignment horizontal="center"/>
    </xf>
    <xf numFmtId="0" fontId="5" fillId="3" borderId="108" xfId="0" applyFont="1" applyFill="1" applyBorder="1"/>
    <xf numFmtId="0" fontId="5" fillId="3" borderId="107" xfId="0" applyFont="1" applyFill="1" applyBorder="1"/>
    <xf numFmtId="0" fontId="8" fillId="0" borderId="104" xfId="0" applyFont="1" applyFill="1" applyBorder="1" applyAlignment="1">
      <alignment horizontal="center" vertical="top" wrapText="1"/>
    </xf>
    <xf numFmtId="3" fontId="6" fillId="3" borderId="104" xfId="0" applyNumberFormat="1" applyFont="1" applyFill="1" applyBorder="1" applyAlignment="1">
      <alignment horizontal="center"/>
    </xf>
    <xf numFmtId="3" fontId="5" fillId="3" borderId="0" xfId="0" applyNumberFormat="1" applyFont="1" applyFill="1"/>
    <xf numFmtId="0" fontId="6" fillId="0" borderId="0" xfId="7" applyFont="1" applyBorder="1"/>
    <xf numFmtId="0" fontId="6" fillId="0" borderId="0" xfId="7" applyFont="1" applyFill="1" applyBorder="1"/>
    <xf numFmtId="0" fontId="6" fillId="0" borderId="0" xfId="7" applyFont="1" applyBorder="1" applyAlignment="1">
      <alignment shrinkToFit="1"/>
    </xf>
    <xf numFmtId="0" fontId="6" fillId="0" borderId="0" xfId="7" applyFont="1" applyBorder="1" applyAlignment="1">
      <alignment horizontal="center" shrinkToFit="1"/>
    </xf>
    <xf numFmtId="0" fontId="5" fillId="0" borderId="0" xfId="7" applyFont="1" applyBorder="1" applyAlignment="1">
      <alignment horizontal="center" shrinkToFit="1"/>
    </xf>
    <xf numFmtId="0" fontId="5" fillId="0" borderId="0" xfId="7" applyFont="1" applyBorder="1"/>
    <xf numFmtId="0" fontId="6" fillId="0" borderId="0" xfId="0" applyFont="1" applyFill="1"/>
    <xf numFmtId="0" fontId="5" fillId="0" borderId="0" xfId="0" applyFont="1" applyFill="1" applyAlignment="1">
      <alignment horizontal="left"/>
    </xf>
    <xf numFmtId="0" fontId="6" fillId="0" borderId="0" xfId="7" applyFont="1"/>
    <xf numFmtId="0" fontId="6" fillId="0" borderId="0" xfId="0" applyFont="1" applyFill="1" applyAlignment="1">
      <alignment horizontal="left"/>
    </xf>
    <xf numFmtId="0" fontId="5" fillId="0" borderId="0" xfId="0" applyFont="1" applyFill="1" applyAlignment="1">
      <alignment horizontal="left" vertical="center" readingOrder="1"/>
    </xf>
    <xf numFmtId="0" fontId="36" fillId="0" borderId="0" xfId="0" applyFont="1" applyAlignment="1">
      <alignment horizontal="left"/>
    </xf>
    <xf numFmtId="0" fontId="5" fillId="0" borderId="0" xfId="0" applyFont="1" applyFill="1" applyAlignment="1">
      <alignment vertical="center" readingOrder="1"/>
    </xf>
    <xf numFmtId="0" fontId="36" fillId="0" borderId="0" xfId="0" applyFont="1" applyFill="1"/>
    <xf numFmtId="0" fontId="9" fillId="0" borderId="0" xfId="0" applyFont="1" applyFill="1" applyAlignment="1">
      <alignment horizontal="center"/>
    </xf>
    <xf numFmtId="0" fontId="6" fillId="0" borderId="104" xfId="15" applyFont="1" applyFill="1" applyBorder="1" applyAlignment="1">
      <alignment horizontal="left" vertical="center" wrapText="1"/>
    </xf>
    <xf numFmtId="0" fontId="5" fillId="0" borderId="104" xfId="15" applyFont="1" applyBorder="1" applyAlignment="1">
      <alignment horizontal="center" vertical="center" wrapText="1"/>
    </xf>
    <xf numFmtId="0" fontId="6" fillId="0" borderId="104" xfId="17" applyFont="1" applyFill="1" applyBorder="1" applyAlignment="1">
      <alignment vertical="center"/>
    </xf>
    <xf numFmtId="0" fontId="6" fillId="0" borderId="104" xfId="17" applyFont="1" applyFill="1" applyBorder="1" applyAlignment="1"/>
    <xf numFmtId="0" fontId="5" fillId="0" borderId="104" xfId="15" applyFont="1" applyBorder="1" applyAlignment="1">
      <alignment horizontal="center" vertical="center" shrinkToFit="1"/>
    </xf>
    <xf numFmtId="0" fontId="5" fillId="0" borderId="104" xfId="15" applyFont="1" applyBorder="1" applyAlignment="1">
      <alignment horizontal="center" shrinkToFit="1"/>
    </xf>
    <xf numFmtId="0" fontId="5" fillId="0" borderId="104" xfId="15" applyFont="1" applyBorder="1" applyAlignment="1">
      <alignment horizontal="center"/>
    </xf>
    <xf numFmtId="0" fontId="5" fillId="0" borderId="104" xfId="15" applyFont="1" applyBorder="1"/>
    <xf numFmtId="0" fontId="6" fillId="5" borderId="104" xfId="0" applyFont="1" applyFill="1" applyBorder="1"/>
    <xf numFmtId="0" fontId="6" fillId="0" borderId="104" xfId="0" applyFont="1" applyFill="1" applyBorder="1"/>
    <xf numFmtId="3" fontId="5" fillId="3" borderId="0" xfId="0" applyNumberFormat="1" applyFont="1" applyFill="1" applyBorder="1" applyAlignment="1">
      <alignment horizontal="center"/>
    </xf>
    <xf numFmtId="0" fontId="5" fillId="3" borderId="104" xfId="17" applyFont="1" applyFill="1" applyBorder="1" applyAlignment="1">
      <alignment horizontal="center"/>
    </xf>
    <xf numFmtId="0" fontId="5" fillId="3" borderId="0" xfId="0" applyFont="1" applyFill="1" applyAlignment="1">
      <alignment horizontal="left" vertical="center" readingOrder="1"/>
    </xf>
    <xf numFmtId="0" fontId="5" fillId="0" borderId="104" xfId="0" applyFont="1" applyFill="1" applyBorder="1" applyAlignment="1">
      <alignment horizontal="left" vertical="center" readingOrder="1"/>
    </xf>
    <xf numFmtId="0" fontId="36" fillId="3" borderId="104" xfId="0" applyFont="1" applyFill="1" applyBorder="1"/>
    <xf numFmtId="0" fontId="5" fillId="0" borderId="104" xfId="0" applyFont="1" applyFill="1" applyBorder="1" applyAlignment="1">
      <alignment vertical="center"/>
    </xf>
    <xf numFmtId="0" fontId="26" fillId="3" borderId="104" xfId="0" applyFont="1" applyFill="1" applyBorder="1"/>
    <xf numFmtId="0" fontId="5" fillId="3" borderId="104" xfId="0" applyFont="1" applyFill="1" applyBorder="1" applyProtection="1">
      <protection locked="0"/>
    </xf>
    <xf numFmtId="0" fontId="5" fillId="3" borderId="104" xfId="0" applyFont="1" applyFill="1" applyBorder="1" applyAlignment="1" applyProtection="1">
      <alignment horizontal="center"/>
      <protection locked="0"/>
    </xf>
    <xf numFmtId="0" fontId="4" fillId="3" borderId="104" xfId="0" applyFont="1" applyFill="1" applyBorder="1" applyAlignment="1" applyProtection="1">
      <alignment horizontal="left"/>
      <protection locked="0"/>
    </xf>
    <xf numFmtId="0" fontId="5" fillId="0" borderId="12" xfId="0" applyFont="1" applyFill="1" applyBorder="1" applyAlignment="1">
      <alignment horizontal="left" vertical="center" readingOrder="1"/>
    </xf>
    <xf numFmtId="0" fontId="5" fillId="3" borderId="78" xfId="0" applyFont="1" applyFill="1" applyBorder="1" applyAlignment="1">
      <alignment horizontal="left" vertical="center" readingOrder="1"/>
    </xf>
    <xf numFmtId="0" fontId="6" fillId="5" borderId="104" xfId="0" applyFont="1" applyFill="1" applyBorder="1" applyAlignment="1">
      <alignment horizontal="left" vertical="center" readingOrder="1"/>
    </xf>
    <xf numFmtId="0" fontId="5" fillId="3" borderId="104" xfId="0" applyFont="1" applyFill="1" applyBorder="1" applyAlignment="1">
      <alignment horizontal="left" vertical="center" readingOrder="1"/>
    </xf>
    <xf numFmtId="0" fontId="5" fillId="0" borderId="12" xfId="0" applyFont="1" applyFill="1" applyBorder="1"/>
    <xf numFmtId="0" fontId="5" fillId="3" borderId="104" xfId="0" applyFont="1" applyFill="1" applyBorder="1" applyAlignment="1" applyProtection="1">
      <alignment horizontal="left"/>
      <protection locked="0"/>
    </xf>
    <xf numFmtId="0" fontId="6" fillId="5" borderId="104" xfId="0" applyFont="1" applyFill="1" applyBorder="1" applyAlignment="1">
      <alignment horizontal="left" vertical="top" wrapText="1"/>
    </xf>
    <xf numFmtId="0" fontId="5" fillId="0" borderId="104" xfId="0" applyFont="1" applyFill="1" applyBorder="1" applyAlignment="1">
      <alignment horizontal="left" vertical="top"/>
    </xf>
    <xf numFmtId="3" fontId="5" fillId="0" borderId="104" xfId="0" applyNumberFormat="1" applyFont="1" applyBorder="1"/>
    <xf numFmtId="49" fontId="5" fillId="0" borderId="104" xfId="0" applyNumberFormat="1" applyFont="1" applyBorder="1" applyAlignment="1">
      <alignment horizontal="center"/>
    </xf>
    <xf numFmtId="0" fontId="5" fillId="0" borderId="108" xfId="0" applyFont="1" applyFill="1" applyBorder="1" applyAlignment="1">
      <alignment horizontal="left" vertical="top" wrapText="1"/>
    </xf>
    <xf numFmtId="0" fontId="5" fillId="0" borderId="100" xfId="0" applyFont="1" applyFill="1" applyBorder="1" applyAlignment="1">
      <alignment horizontal="left" vertical="top" wrapText="1"/>
    </xf>
    <xf numFmtId="0" fontId="5" fillId="0" borderId="108" xfId="0" applyFont="1" applyFill="1" applyBorder="1" applyAlignment="1">
      <alignment horizontal="left" vertical="top"/>
    </xf>
    <xf numFmtId="0" fontId="5" fillId="0" borderId="100" xfId="0" applyFont="1" applyFill="1" applyBorder="1" applyAlignment="1">
      <alignment horizontal="left" vertical="top"/>
    </xf>
    <xf numFmtId="0" fontId="5" fillId="0" borderId="104" xfId="0" applyFont="1" applyFill="1" applyBorder="1" applyAlignment="1">
      <alignment horizontal="left"/>
    </xf>
    <xf numFmtId="17" fontId="5" fillId="0" borderId="104" xfId="0" applyNumberFormat="1" applyFont="1" applyBorder="1"/>
    <xf numFmtId="0" fontId="5" fillId="0" borderId="108" xfId="0" applyFont="1" applyFill="1" applyBorder="1" applyAlignment="1">
      <alignment vertical="center"/>
    </xf>
    <xf numFmtId="0" fontId="6" fillId="5" borderId="104" xfId="0" applyFont="1" applyFill="1" applyBorder="1" applyAlignment="1">
      <alignment vertical="center"/>
    </xf>
    <xf numFmtId="0" fontId="5" fillId="0" borderId="100" xfId="0" applyFont="1" applyFill="1" applyBorder="1" applyAlignment="1">
      <alignment horizontal="left" vertical="center"/>
    </xf>
    <xf numFmtId="0" fontId="5" fillId="0" borderId="108" xfId="0" applyFont="1" applyFill="1" applyBorder="1" applyAlignment="1">
      <alignment horizontal="left" vertical="center"/>
    </xf>
    <xf numFmtId="0" fontId="5" fillId="0" borderId="100" xfId="0" applyFont="1" applyFill="1" applyBorder="1" applyAlignment="1">
      <alignment vertical="top"/>
    </xf>
    <xf numFmtId="3" fontId="6" fillId="0" borderId="104" xfId="0" applyNumberFormat="1" applyFont="1" applyBorder="1"/>
    <xf numFmtId="0" fontId="36" fillId="0" borderId="109" xfId="0" applyFont="1" applyBorder="1"/>
    <xf numFmtId="0" fontId="5" fillId="0" borderId="104" xfId="0" applyFont="1" applyFill="1" applyBorder="1" applyAlignment="1">
      <alignment horizontal="center" vertical="top" readingOrder="1"/>
    </xf>
    <xf numFmtId="0" fontId="5" fillId="3" borderId="109" xfId="0" applyFont="1" applyFill="1" applyBorder="1" applyAlignment="1">
      <alignment horizontal="left" vertical="center" readingOrder="1"/>
    </xf>
    <xf numFmtId="0" fontId="5" fillId="3" borderId="104" xfId="0" applyFont="1" applyFill="1" applyBorder="1" applyAlignment="1">
      <alignment horizontal="left" vertical="top" readingOrder="1"/>
    </xf>
    <xf numFmtId="0" fontId="5" fillId="0" borderId="108" xfId="0" applyFont="1" applyFill="1" applyBorder="1" applyAlignment="1">
      <alignment horizontal="left" vertical="center" readingOrder="1"/>
    </xf>
    <xf numFmtId="0" fontId="6" fillId="0" borderId="104" xfId="0" applyFont="1" applyFill="1" applyBorder="1" applyAlignment="1">
      <alignment horizontal="left" vertical="center" readingOrder="1"/>
    </xf>
    <xf numFmtId="0" fontId="5" fillId="0" borderId="104" xfId="0" applyFont="1" applyFill="1" applyBorder="1" applyAlignment="1">
      <alignment vertical="top"/>
    </xf>
    <xf numFmtId="3" fontId="5" fillId="3" borderId="104" xfId="0" applyNumberFormat="1" applyFont="1" applyFill="1" applyBorder="1" applyAlignment="1">
      <alignment horizontal="center"/>
    </xf>
    <xf numFmtId="0" fontId="5" fillId="0" borderId="104" xfId="0" applyFont="1" applyFill="1" applyBorder="1" applyAlignment="1">
      <alignment horizontal="left" indent="3"/>
    </xf>
    <xf numFmtId="43" fontId="104" fillId="0" borderId="104" xfId="0" applyNumberFormat="1" applyFont="1" applyBorder="1" applyAlignment="1">
      <alignment horizontal="left" vertical="top" wrapText="1"/>
    </xf>
    <xf numFmtId="0" fontId="104" fillId="0" borderId="104" xfId="0" applyFont="1" applyBorder="1" applyAlignment="1">
      <alignment horizontal="center" vertical="top" wrapText="1"/>
    </xf>
    <xf numFmtId="0" fontId="5" fillId="3" borderId="2" xfId="0" applyFont="1" applyFill="1" applyBorder="1"/>
    <xf numFmtId="0" fontId="5" fillId="0" borderId="104" xfId="0" applyFont="1" applyFill="1" applyBorder="1" applyAlignment="1">
      <alignment wrapText="1"/>
    </xf>
    <xf numFmtId="43" fontId="5" fillId="0" borderId="104" xfId="1" applyFont="1" applyBorder="1"/>
    <xf numFmtId="0" fontId="36" fillId="0" borderId="2" xfId="0" applyFont="1" applyBorder="1"/>
    <xf numFmtId="0" fontId="5" fillId="0" borderId="12" xfId="0" applyFont="1" applyBorder="1" applyAlignment="1">
      <alignment horizontal="left" vertical="top" wrapText="1"/>
    </xf>
    <xf numFmtId="43" fontId="5" fillId="0" borderId="12" xfId="1" applyFont="1" applyBorder="1"/>
    <xf numFmtId="0" fontId="5" fillId="0" borderId="12" xfId="0" applyFont="1" applyBorder="1" applyAlignment="1">
      <alignment horizontal="center" shrinkToFit="1"/>
    </xf>
    <xf numFmtId="17" fontId="5" fillId="0" borderId="12" xfId="0" applyNumberFormat="1" applyFont="1" applyBorder="1" applyAlignment="1">
      <alignment horizontal="center" shrinkToFit="1"/>
    </xf>
    <xf numFmtId="17" fontId="5" fillId="0" borderId="12" xfId="0" applyNumberFormat="1" applyFont="1" applyBorder="1" applyAlignment="1">
      <alignment horizontal="center" vertical="center" wrapText="1"/>
    </xf>
    <xf numFmtId="17" fontId="5" fillId="0" borderId="12" xfId="0" applyNumberFormat="1" applyFont="1" applyBorder="1" applyAlignment="1">
      <alignment horizontal="left" vertical="top" wrapText="1"/>
    </xf>
    <xf numFmtId="0" fontId="6" fillId="5" borderId="12" xfId="0" applyFont="1" applyFill="1" applyBorder="1"/>
    <xf numFmtId="0" fontId="100" fillId="0" borderId="104" xfId="0" applyFont="1" applyFill="1" applyBorder="1" applyAlignment="1">
      <alignment horizontal="left" vertical="top" wrapText="1"/>
    </xf>
    <xf numFmtId="43" fontId="5" fillId="0" borderId="104" xfId="0" applyNumberFormat="1" applyFont="1" applyBorder="1"/>
    <xf numFmtId="0" fontId="4" fillId="0" borderId="104" xfId="0" applyFont="1" applyBorder="1" applyAlignment="1">
      <alignment horizontal="center" vertical="center" wrapText="1"/>
    </xf>
    <xf numFmtId="0" fontId="4" fillId="0" borderId="0" xfId="0" applyFont="1" applyAlignment="1">
      <alignment horizontal="center"/>
    </xf>
    <xf numFmtId="0" fontId="19" fillId="0" borderId="104" xfId="0" applyFont="1" applyBorder="1" applyAlignment="1">
      <alignment horizontal="center" vertical="center" wrapText="1"/>
    </xf>
    <xf numFmtId="17" fontId="19" fillId="0" borderId="48" xfId="0" applyNumberFormat="1" applyFont="1" applyBorder="1" applyAlignment="1">
      <alignment horizontal="center"/>
    </xf>
    <xf numFmtId="0" fontId="33" fillId="3" borderId="48" xfId="0" applyFont="1" applyFill="1" applyBorder="1" applyAlignment="1">
      <alignment horizontal="center"/>
    </xf>
    <xf numFmtId="0" fontId="19" fillId="3" borderId="48" xfId="0" applyFont="1" applyFill="1" applyBorder="1" applyAlignment="1">
      <alignment horizontal="center"/>
    </xf>
    <xf numFmtId="0" fontId="33" fillId="3" borderId="57" xfId="0" applyFont="1" applyFill="1" applyBorder="1" applyAlignment="1">
      <alignment horizontal="center"/>
    </xf>
    <xf numFmtId="17" fontId="19" fillId="3" borderId="48" xfId="0" applyNumberFormat="1" applyFont="1" applyFill="1" applyBorder="1" applyAlignment="1">
      <alignment horizontal="center"/>
    </xf>
    <xf numFmtId="0" fontId="19" fillId="18" borderId="96" xfId="0" applyFont="1" applyFill="1" applyBorder="1" applyAlignment="1">
      <alignment horizontal="left" vertical="top" wrapText="1"/>
    </xf>
    <xf numFmtId="3" fontId="4" fillId="0" borderId="57" xfId="0" applyNumberFormat="1" applyFont="1" applyBorder="1" applyAlignment="1">
      <alignment horizontal="center"/>
    </xf>
    <xf numFmtId="0" fontId="33" fillId="5" borderId="0" xfId="0" applyFont="1" applyFill="1"/>
    <xf numFmtId="0" fontId="14" fillId="3" borderId="104" xfId="0" applyFont="1" applyFill="1" applyBorder="1"/>
    <xf numFmtId="0" fontId="19" fillId="0" borderId="104" xfId="0" applyFont="1" applyBorder="1" applyAlignment="1">
      <alignment vertical="center"/>
    </xf>
    <xf numFmtId="0" fontId="19" fillId="3" borderId="104" xfId="0" applyNumberFormat="1" applyFont="1" applyFill="1" applyBorder="1" applyAlignment="1">
      <alignment vertical="center"/>
    </xf>
    <xf numFmtId="3" fontId="19" fillId="3" borderId="104" xfId="0" applyNumberFormat="1" applyFont="1" applyFill="1" applyBorder="1"/>
    <xf numFmtId="3" fontId="19" fillId="0" borderId="104" xfId="0" applyNumberFormat="1" applyFont="1" applyBorder="1"/>
    <xf numFmtId="0" fontId="19" fillId="3" borderId="104" xfId="12" applyFont="1" applyFill="1" applyBorder="1"/>
    <xf numFmtId="3" fontId="19" fillId="0" borderId="104" xfId="0" applyNumberFormat="1" applyFont="1" applyBorder="1" applyAlignment="1">
      <alignment horizontal="center"/>
    </xf>
    <xf numFmtId="0" fontId="19" fillId="0" borderId="104" xfId="0" applyFont="1" applyBorder="1" applyAlignment="1"/>
    <xf numFmtId="0" fontId="4" fillId="3" borderId="104" xfId="0" applyFont="1" applyFill="1" applyBorder="1" applyAlignment="1">
      <alignment horizontal="left" vertical="top" wrapText="1"/>
    </xf>
    <xf numFmtId="0" fontId="4" fillId="0" borderId="104" xfId="0" applyFont="1" applyBorder="1" applyAlignment="1"/>
    <xf numFmtId="0" fontId="14" fillId="0" borderId="104" xfId="0" applyFont="1" applyBorder="1" applyAlignment="1">
      <alignment horizontal="center"/>
    </xf>
    <xf numFmtId="43" fontId="14" fillId="0" borderId="104" xfId="1" applyFont="1" applyBorder="1"/>
    <xf numFmtId="0" fontId="6" fillId="0" borderId="40" xfId="0" applyFont="1" applyBorder="1" applyAlignment="1">
      <alignment vertical="center" wrapText="1"/>
    </xf>
    <xf numFmtId="0" fontId="6" fillId="0" borderId="39" xfId="0" applyFont="1" applyBorder="1" applyAlignment="1">
      <alignment vertical="center" wrapText="1"/>
    </xf>
    <xf numFmtId="0" fontId="5" fillId="0" borderId="104" xfId="0" applyFont="1" applyBorder="1" applyAlignment="1">
      <alignment horizontal="left" vertical="center" readingOrder="1"/>
    </xf>
    <xf numFmtId="0" fontId="5" fillId="0" borderId="104" xfId="0" applyFont="1" applyBorder="1" applyAlignment="1">
      <alignment horizontal="left"/>
    </xf>
    <xf numFmtId="3" fontId="5" fillId="0" borderId="104" xfId="0" applyNumberFormat="1" applyFont="1" applyBorder="1" applyAlignment="1">
      <alignment horizontal="center"/>
    </xf>
    <xf numFmtId="0" fontId="19" fillId="0" borderId="104" xfId="2" applyFont="1" applyFill="1" applyBorder="1" applyAlignment="1">
      <alignment horizontal="center" vertical="top"/>
    </xf>
    <xf numFmtId="0" fontId="4" fillId="0" borderId="104" xfId="0" applyFont="1" applyFill="1" applyBorder="1" applyAlignment="1">
      <alignment horizontal="center" vertical="top"/>
    </xf>
    <xf numFmtId="0" fontId="19" fillId="0" borderId="104" xfId="2" applyFont="1" applyFill="1" applyBorder="1" applyAlignment="1">
      <alignment horizontal="center" vertical="top" wrapText="1"/>
    </xf>
    <xf numFmtId="0" fontId="6" fillId="0" borderId="104" xfId="0" applyFont="1" applyBorder="1" applyAlignment="1"/>
    <xf numFmtId="0" fontId="5" fillId="0" borderId="103" xfId="0" applyFont="1" applyBorder="1" applyAlignment="1"/>
    <xf numFmtId="0" fontId="5" fillId="0" borderId="103" xfId="0" applyFont="1" applyBorder="1" applyAlignment="1">
      <alignment horizontal="center"/>
    </xf>
    <xf numFmtId="0" fontId="5" fillId="0" borderId="103" xfId="0" applyFont="1" applyBorder="1" applyAlignment="1">
      <alignment horizontal="center" vertical="center"/>
    </xf>
    <xf numFmtId="0" fontId="8" fillId="0" borderId="104" xfId="0" applyFont="1" applyFill="1" applyBorder="1"/>
    <xf numFmtId="0" fontId="8" fillId="0" borderId="104" xfId="0" applyFont="1" applyFill="1" applyBorder="1" applyAlignment="1">
      <alignment horizontal="center" vertical="center" shrinkToFit="1"/>
    </xf>
    <xf numFmtId="188" fontId="8" fillId="0" borderId="104" xfId="14" applyNumberFormat="1" applyFont="1" applyFill="1" applyBorder="1" applyAlignment="1">
      <alignment horizontal="center" shrinkToFit="1"/>
    </xf>
    <xf numFmtId="0" fontId="73" fillId="0" borderId="104" xfId="0" applyFont="1" applyBorder="1" applyAlignment="1">
      <alignment horizontal="left" vertical="center" readingOrder="1"/>
    </xf>
    <xf numFmtId="0" fontId="7" fillId="0" borderId="104" xfId="0" applyFont="1" applyFill="1" applyBorder="1" applyAlignment="1"/>
    <xf numFmtId="0" fontId="8" fillId="0" borderId="104" xfId="0" applyFont="1" applyFill="1" applyBorder="1" applyAlignment="1">
      <alignment horizontal="center" vertical="center"/>
    </xf>
    <xf numFmtId="0" fontId="7" fillId="0" borderId="104" xfId="0" applyFont="1" applyFill="1" applyBorder="1" applyAlignment="1">
      <alignment horizontal="left"/>
    </xf>
    <xf numFmtId="0" fontId="7" fillId="0" borderId="104" xfId="0" applyFont="1" applyFill="1" applyBorder="1"/>
    <xf numFmtId="0" fontId="8" fillId="0" borderId="104" xfId="0" applyFont="1" applyFill="1" applyBorder="1" applyAlignment="1">
      <alignment horizontal="left"/>
    </xf>
    <xf numFmtId="49" fontId="6" fillId="0" borderId="104" xfId="0" applyNumberFormat="1" applyFont="1" applyBorder="1" applyAlignment="1"/>
    <xf numFmtId="0" fontId="35" fillId="0" borderId="104" xfId="0" applyFont="1" applyBorder="1"/>
    <xf numFmtId="49" fontId="5" fillId="0" borderId="104" xfId="0" applyNumberFormat="1" applyFont="1" applyBorder="1"/>
    <xf numFmtId="0" fontId="4" fillId="0" borderId="103" xfId="0" applyFont="1" applyFill="1" applyBorder="1" applyAlignment="1">
      <alignment horizontal="center" vertical="top" wrapText="1"/>
    </xf>
    <xf numFmtId="0" fontId="4" fillId="0" borderId="103" xfId="0" applyFont="1" applyFill="1" applyBorder="1" applyAlignment="1">
      <alignment horizontal="left" vertical="top" wrapText="1"/>
    </xf>
    <xf numFmtId="0" fontId="4" fillId="0" borderId="108" xfId="0" applyFont="1" applyFill="1" applyBorder="1" applyAlignment="1">
      <alignment horizontal="center" vertical="top" wrapText="1"/>
    </xf>
    <xf numFmtId="0" fontId="4" fillId="0" borderId="105" xfId="0" applyFont="1" applyFill="1" applyBorder="1" applyAlignment="1">
      <alignment horizontal="center" vertical="top" wrapText="1"/>
    </xf>
    <xf numFmtId="188" fontId="4" fillId="0" borderId="104" xfId="1" applyNumberFormat="1" applyFont="1" applyFill="1" applyBorder="1" applyAlignment="1">
      <alignment horizontal="center" vertical="top" wrapText="1"/>
    </xf>
    <xf numFmtId="0" fontId="4" fillId="0" borderId="104" xfId="0" applyFont="1" applyFill="1" applyBorder="1" applyAlignment="1">
      <alignment horizontal="center" vertical="top" wrapText="1"/>
    </xf>
    <xf numFmtId="49" fontId="4" fillId="0" borderId="76" xfId="1" quotePrefix="1" applyNumberFormat="1" applyFont="1" applyFill="1" applyBorder="1" applyAlignment="1">
      <alignment horizontal="center" vertical="top"/>
    </xf>
    <xf numFmtId="188" fontId="30" fillId="0" borderId="0" xfId="1" applyNumberFormat="1" applyFont="1" applyFill="1" applyBorder="1" applyAlignment="1">
      <alignment vertical="top"/>
    </xf>
    <xf numFmtId="0" fontId="13" fillId="0" borderId="0" xfId="0" applyFont="1" applyAlignment="1"/>
    <xf numFmtId="0" fontId="9" fillId="3" borderId="0" xfId="0" applyFont="1" applyFill="1" applyAlignment="1">
      <alignment horizontal="center"/>
    </xf>
    <xf numFmtId="0" fontId="13" fillId="0" borderId="53" xfId="0" applyFont="1" applyBorder="1" applyAlignment="1">
      <alignment horizontal="left" vertical="top" wrapText="1"/>
    </xf>
    <xf numFmtId="3" fontId="4" fillId="0" borderId="104" xfId="0" applyNumberFormat="1" applyFont="1" applyBorder="1" applyAlignment="1"/>
    <xf numFmtId="0" fontId="13" fillId="5" borderId="92" xfId="0" applyFont="1" applyFill="1" applyBorder="1" applyAlignment="1">
      <alignment horizontal="left" vertical="top" wrapText="1"/>
    </xf>
    <xf numFmtId="0" fontId="4" fillId="0" borderId="49" xfId="0" applyFont="1" applyBorder="1" applyAlignment="1"/>
    <xf numFmtId="0" fontId="4" fillId="0" borderId="83" xfId="0" applyFont="1" applyBorder="1" applyAlignment="1"/>
    <xf numFmtId="0" fontId="4" fillId="0" borderId="86" xfId="0" applyFont="1" applyBorder="1" applyAlignment="1"/>
    <xf numFmtId="0" fontId="4" fillId="0" borderId="104" xfId="0" applyFont="1" applyFill="1" applyBorder="1" applyAlignment="1">
      <alignment horizontal="left"/>
    </xf>
    <xf numFmtId="17" fontId="4" fillId="0" borderId="48" xfId="0" applyNumberFormat="1" applyFont="1" applyBorder="1" applyAlignment="1"/>
    <xf numFmtId="0" fontId="4" fillId="0" borderId="57" xfId="0" applyFont="1" applyBorder="1" applyAlignment="1"/>
    <xf numFmtId="0" fontId="4" fillId="0" borderId="92" xfId="0" applyFont="1" applyBorder="1" applyAlignment="1">
      <alignment horizontal="left" vertical="center" wrapText="1"/>
    </xf>
    <xf numFmtId="0" fontId="4" fillId="15" borderId="104" xfId="0" applyFont="1" applyFill="1" applyBorder="1" applyAlignment="1"/>
    <xf numFmtId="0" fontId="13" fillId="0" borderId="92" xfId="0" applyFont="1" applyBorder="1" applyAlignment="1">
      <alignment vertical="top" wrapText="1"/>
    </xf>
    <xf numFmtId="0" fontId="4" fillId="0" borderId="104" xfId="0" applyFont="1" applyFill="1" applyBorder="1" applyAlignment="1">
      <alignment horizontal="center"/>
    </xf>
    <xf numFmtId="0" fontId="4" fillId="0" borderId="93" xfId="0" applyFont="1" applyBorder="1" applyAlignment="1"/>
    <xf numFmtId="0" fontId="13" fillId="0" borderId="104" xfId="0" applyFont="1" applyBorder="1" applyAlignment="1">
      <alignment vertical="top" wrapText="1"/>
    </xf>
    <xf numFmtId="0" fontId="13" fillId="0" borderId="104" xfId="0" applyFont="1" applyBorder="1" applyAlignment="1"/>
    <xf numFmtId="17" fontId="4" fillId="0" borderId="104" xfId="0" applyNumberFormat="1" applyFont="1" applyBorder="1" applyAlignment="1">
      <alignment horizontal="center"/>
    </xf>
    <xf numFmtId="0" fontId="4" fillId="0" borderId="94" xfId="0" applyFont="1" applyBorder="1" applyAlignment="1"/>
    <xf numFmtId="0" fontId="4" fillId="0" borderId="92" xfId="0" applyFont="1" applyBorder="1" applyAlignment="1"/>
    <xf numFmtId="0" fontId="13" fillId="0" borderId="104" xfId="0" applyFont="1" applyBorder="1" applyAlignment="1">
      <alignment horizontal="center"/>
    </xf>
    <xf numFmtId="3" fontId="13" fillId="0" borderId="104" xfId="0" applyNumberFormat="1" applyFont="1" applyBorder="1" applyAlignment="1"/>
    <xf numFmtId="0" fontId="27" fillId="0" borderId="0" xfId="0" applyFont="1"/>
    <xf numFmtId="43" fontId="4" fillId="0" borderId="47" xfId="1" applyFont="1" applyBorder="1" applyAlignment="1"/>
    <xf numFmtId="43" fontId="4" fillId="0" borderId="48" xfId="1" applyFont="1" applyBorder="1" applyAlignment="1"/>
    <xf numFmtId="43" fontId="4" fillId="3" borderId="104" xfId="1" applyFont="1" applyFill="1" applyBorder="1" applyAlignment="1"/>
    <xf numFmtId="0" fontId="14" fillId="19" borderId="76" xfId="0" applyFont="1" applyFill="1" applyBorder="1"/>
    <xf numFmtId="0" fontId="19" fillId="3" borderId="76" xfId="0" applyFont="1" applyFill="1" applyBorder="1" applyAlignment="1" applyProtection="1">
      <alignment horizontal="center"/>
      <protection locked="0"/>
    </xf>
    <xf numFmtId="43" fontId="19" fillId="0" borderId="48" xfId="1" applyFont="1" applyBorder="1" applyAlignment="1"/>
    <xf numFmtId="0" fontId="19" fillId="3" borderId="76" xfId="0" applyFont="1" applyFill="1" applyBorder="1"/>
    <xf numFmtId="0" fontId="123" fillId="0" borderId="0" xfId="0" applyFont="1"/>
    <xf numFmtId="0" fontId="4" fillId="0" borderId="6" xfId="0" applyFont="1" applyBorder="1" applyAlignment="1" applyProtection="1">
      <alignment horizontal="center"/>
      <protection locked="0"/>
    </xf>
    <xf numFmtId="0" fontId="122" fillId="0" borderId="0" xfId="0" applyFont="1"/>
    <xf numFmtId="0" fontId="31" fillId="0" borderId="104" xfId="0" applyFont="1" applyBorder="1" applyAlignment="1">
      <alignment horizontal="center" shrinkToFit="1"/>
    </xf>
    <xf numFmtId="43" fontId="4" fillId="0" borderId="104" xfId="1" applyFont="1" applyBorder="1" applyAlignment="1"/>
    <xf numFmtId="43" fontId="4" fillId="0" borderId="103" xfId="1" applyFont="1" applyBorder="1" applyAlignment="1"/>
    <xf numFmtId="0" fontId="4" fillId="0" borderId="104" xfId="0" applyFont="1" applyBorder="1" applyAlignment="1">
      <alignment vertical="top"/>
    </xf>
    <xf numFmtId="0" fontId="4" fillId="0" borderId="104" xfId="0" applyFont="1" applyBorder="1" applyAlignment="1">
      <alignment horizontal="center" vertical="top" wrapText="1"/>
    </xf>
    <xf numFmtId="43" fontId="4" fillId="0" borderId="104" xfId="1" applyFont="1" applyBorder="1" applyAlignment="1">
      <alignment vertical="top"/>
    </xf>
    <xf numFmtId="188" fontId="4" fillId="0" borderId="104" xfId="1" applyNumberFormat="1" applyFont="1" applyBorder="1" applyAlignment="1">
      <alignment horizontal="center" vertical="top"/>
    </xf>
    <xf numFmtId="43" fontId="4" fillId="0" borderId="53" xfId="1" applyFont="1" applyBorder="1" applyAlignment="1"/>
    <xf numFmtId="43" fontId="19" fillId="3" borderId="104" xfId="1" applyFont="1" applyFill="1" applyBorder="1" applyAlignment="1"/>
    <xf numFmtId="0" fontId="13" fillId="16" borderId="104" xfId="0" applyFont="1" applyFill="1" applyBorder="1" applyAlignment="1">
      <alignment vertical="top" wrapText="1"/>
    </xf>
    <xf numFmtId="43" fontId="19" fillId="0" borderId="104" xfId="1" applyFont="1" applyBorder="1" applyAlignment="1"/>
    <xf numFmtId="0" fontId="4" fillId="3" borderId="104" xfId="0" applyFont="1" applyFill="1" applyBorder="1" applyAlignment="1">
      <alignment horizontal="left"/>
    </xf>
    <xf numFmtId="49" fontId="4" fillId="0" borderId="104" xfId="0" applyNumberFormat="1" applyFont="1" applyBorder="1" applyAlignment="1">
      <alignment horizontal="center"/>
    </xf>
    <xf numFmtId="0" fontId="4" fillId="3" borderId="104" xfId="0" applyFont="1" applyFill="1" applyBorder="1"/>
    <xf numFmtId="0" fontId="4" fillId="3" borderId="104" xfId="0" applyFont="1" applyFill="1" applyBorder="1" applyAlignment="1"/>
    <xf numFmtId="0" fontId="13" fillId="16" borderId="104" xfId="0" applyFont="1" applyFill="1" applyBorder="1"/>
    <xf numFmtId="49" fontId="19" fillId="0" borderId="104" xfId="0" applyNumberFormat="1" applyFont="1" applyFill="1" applyBorder="1"/>
    <xf numFmtId="49" fontId="4" fillId="0" borderId="104" xfId="0" applyNumberFormat="1" applyFont="1" applyFill="1" applyBorder="1"/>
    <xf numFmtId="0" fontId="33" fillId="0" borderId="104" xfId="0" applyFont="1" applyBorder="1" applyAlignment="1">
      <alignment horizontal="center"/>
    </xf>
    <xf numFmtId="49" fontId="19" fillId="0" borderId="104" xfId="0" applyNumberFormat="1" applyFont="1" applyBorder="1"/>
    <xf numFmtId="43" fontId="33" fillId="3" borderId="104" xfId="1" applyFont="1" applyFill="1" applyBorder="1" applyAlignment="1"/>
    <xf numFmtId="0" fontId="33" fillId="3" borderId="105" xfId="0" applyFont="1" applyFill="1" applyBorder="1" applyAlignment="1">
      <alignment horizontal="center"/>
    </xf>
    <xf numFmtId="43" fontId="33" fillId="0" borderId="104" xfId="1" applyFont="1" applyBorder="1" applyAlignment="1"/>
    <xf numFmtId="43" fontId="31" fillId="0" borderId="104" xfId="1" applyFont="1" applyBorder="1" applyAlignment="1"/>
    <xf numFmtId="0" fontId="31" fillId="0" borderId="104" xfId="0" applyFont="1" applyBorder="1" applyAlignment="1">
      <alignment horizontal="center"/>
    </xf>
    <xf numFmtId="43" fontId="31" fillId="0" borderId="104" xfId="1" applyFont="1" applyBorder="1" applyAlignment="1">
      <alignment shrinkToFit="1"/>
    </xf>
    <xf numFmtId="0" fontId="4" fillId="0" borderId="104" xfId="0" applyFont="1" applyFill="1" applyBorder="1" applyAlignment="1">
      <alignment horizontal="center" shrinkToFit="1"/>
    </xf>
    <xf numFmtId="0" fontId="4" fillId="3" borderId="104" xfId="0" applyFont="1" applyFill="1" applyBorder="1" applyAlignment="1">
      <alignment vertical="top" wrapText="1"/>
    </xf>
    <xf numFmtId="0" fontId="4" fillId="19" borderId="104" xfId="0" applyFont="1" applyFill="1" applyBorder="1" applyAlignment="1">
      <alignment horizontal="left" vertical="top" wrapText="1"/>
    </xf>
    <xf numFmtId="0" fontId="4" fillId="3" borderId="104" xfId="0" applyFont="1" applyFill="1" applyBorder="1" applyAlignment="1">
      <alignment horizontal="left" vertical="top"/>
    </xf>
    <xf numFmtId="43" fontId="4" fillId="0" borderId="48" xfId="1" applyFont="1" applyBorder="1" applyAlignment="1">
      <alignment horizontal="center"/>
    </xf>
    <xf numFmtId="43" fontId="4" fillId="0" borderId="57" xfId="1" applyFont="1" applyBorder="1" applyAlignment="1">
      <alignment horizontal="center"/>
    </xf>
    <xf numFmtId="43" fontId="4" fillId="0" borderId="104" xfId="1" applyFont="1" applyBorder="1" applyAlignment="1">
      <alignment horizontal="center"/>
    </xf>
    <xf numFmtId="0" fontId="4" fillId="3" borderId="12" xfId="0" applyFont="1" applyFill="1" applyBorder="1" applyAlignment="1">
      <alignment horizontal="left" vertical="top"/>
    </xf>
    <xf numFmtId="43" fontId="4" fillId="0" borderId="53" xfId="1" applyFont="1" applyBorder="1" applyAlignment="1">
      <alignment horizontal="center"/>
    </xf>
    <xf numFmtId="17" fontId="4" fillId="0" borderId="12" xfId="0" applyNumberFormat="1" applyFont="1" applyBorder="1" applyAlignment="1">
      <alignment horizontal="center"/>
    </xf>
    <xf numFmtId="0" fontId="4" fillId="17" borderId="104" xfId="0" applyFont="1" applyFill="1" applyBorder="1"/>
    <xf numFmtId="0" fontId="4" fillId="17" borderId="104" xfId="0" applyFont="1" applyFill="1" applyBorder="1" applyAlignment="1">
      <alignment horizontal="center"/>
    </xf>
    <xf numFmtId="43" fontId="4" fillId="17" borderId="104" xfId="1" applyFont="1" applyFill="1" applyBorder="1" applyAlignment="1"/>
    <xf numFmtId="0" fontId="19" fillId="17" borderId="104" xfId="0" applyFont="1" applyFill="1" applyBorder="1" applyAlignment="1">
      <alignment horizontal="center"/>
    </xf>
    <xf numFmtId="0" fontId="13" fillId="16" borderId="75" xfId="0" applyFont="1" applyFill="1" applyBorder="1" applyAlignment="1">
      <alignment vertical="center"/>
    </xf>
    <xf numFmtId="0" fontId="4" fillId="0" borderId="40" xfId="0" applyFont="1" applyBorder="1"/>
    <xf numFmtId="43" fontId="6" fillId="0" borderId="39" xfId="0" applyNumberFormat="1" applyFont="1" applyBorder="1"/>
    <xf numFmtId="0" fontId="31" fillId="0" borderId="73" xfId="4" applyFont="1" applyBorder="1" applyAlignment="1">
      <alignment horizontal="center" vertical="center" wrapText="1"/>
    </xf>
    <xf numFmtId="0" fontId="14" fillId="0" borderId="0" xfId="0" applyFont="1" applyAlignment="1">
      <alignment vertical="top"/>
    </xf>
    <xf numFmtId="0" fontId="22" fillId="0" borderId="104" xfId="0" applyFont="1" applyBorder="1"/>
    <xf numFmtId="188" fontId="19" fillId="0" borderId="104" xfId="20" applyNumberFormat="1" applyFont="1" applyBorder="1" applyAlignment="1">
      <alignment horizontal="right"/>
    </xf>
    <xf numFmtId="0" fontId="14" fillId="10" borderId="104" xfId="0" applyFont="1" applyFill="1" applyBorder="1" applyAlignment="1">
      <alignment horizontal="left" vertical="center" wrapText="1"/>
    </xf>
    <xf numFmtId="0" fontId="19" fillId="0" borderId="104" xfId="0" applyFont="1" applyBorder="1" applyAlignment="1">
      <alignment horizontal="left" vertical="center" wrapText="1"/>
    </xf>
    <xf numFmtId="9" fontId="19" fillId="0" borderId="104" xfId="0" applyNumberFormat="1" applyFont="1" applyBorder="1" applyAlignment="1">
      <alignment horizontal="center" vertical="center" wrapText="1"/>
    </xf>
    <xf numFmtId="0" fontId="19" fillId="11" borderId="104" xfId="0" applyFont="1" applyFill="1" applyBorder="1" applyAlignment="1">
      <alignment horizontal="center" vertical="center" wrapText="1"/>
    </xf>
    <xf numFmtId="17" fontId="19" fillId="0" borderId="104" xfId="0" applyNumberFormat="1" applyFont="1" applyBorder="1" applyAlignment="1">
      <alignment horizontal="center" vertical="center" wrapText="1"/>
    </xf>
    <xf numFmtId="0" fontId="19" fillId="0" borderId="104" xfId="0" applyFont="1" applyBorder="1" applyAlignment="1">
      <alignment vertical="top" wrapText="1"/>
    </xf>
    <xf numFmtId="49" fontId="19" fillId="0" borderId="104" xfId="0" applyNumberFormat="1" applyFont="1" applyBorder="1" applyAlignment="1">
      <alignment horizontal="center" vertical="center" wrapText="1"/>
    </xf>
    <xf numFmtId="0" fontId="19" fillId="0" borderId="104" xfId="0" applyFont="1" applyBorder="1" applyAlignment="1">
      <alignment vertical="center" wrapText="1"/>
    </xf>
    <xf numFmtId="0" fontId="14" fillId="0" borderId="12" xfId="0" applyFont="1" applyBorder="1" applyAlignment="1">
      <alignment horizontal="left" vertical="top" wrapText="1"/>
    </xf>
    <xf numFmtId="0" fontId="19" fillId="0" borderId="12" xfId="0" applyFont="1" applyBorder="1" applyAlignment="1">
      <alignment horizontal="left" vertical="top" wrapText="1"/>
    </xf>
    <xf numFmtId="0" fontId="124" fillId="0" borderId="104" xfId="0" applyFont="1" applyBorder="1" applyAlignment="1">
      <alignment horizontal="center" vertical="center" wrapText="1"/>
    </xf>
    <xf numFmtId="0" fontId="14" fillId="10" borderId="104" xfId="0" applyFont="1" applyFill="1" applyBorder="1" applyAlignment="1">
      <alignment horizontal="left"/>
    </xf>
    <xf numFmtId="0" fontId="14" fillId="5" borderId="104" xfId="0" applyFont="1" applyFill="1" applyBorder="1" applyAlignment="1">
      <alignment horizontal="center"/>
    </xf>
    <xf numFmtId="0" fontId="19" fillId="0" borderId="104" xfId="0" applyFont="1" applyBorder="1" applyAlignment="1">
      <alignment horizontal="left"/>
    </xf>
    <xf numFmtId="188" fontId="19" fillId="11" borderId="104" xfId="20" applyNumberFormat="1" applyFont="1" applyFill="1" applyBorder="1"/>
    <xf numFmtId="188" fontId="19" fillId="0" borderId="104" xfId="20" applyNumberFormat="1" applyFont="1" applyBorder="1"/>
    <xf numFmtId="0" fontId="19" fillId="0" borderId="104" xfId="0" applyFont="1" applyBorder="1" applyAlignment="1">
      <alignment horizontal="left" wrapText="1"/>
    </xf>
    <xf numFmtId="0" fontId="19" fillId="0" borderId="75" xfId="0" applyFont="1" applyBorder="1" applyAlignment="1">
      <alignment vertical="center"/>
    </xf>
    <xf numFmtId="0" fontId="19" fillId="0" borderId="116" xfId="0" applyFont="1" applyBorder="1"/>
    <xf numFmtId="9" fontId="19" fillId="0" borderId="103" xfId="0" applyNumberFormat="1" applyFont="1" applyBorder="1" applyAlignment="1">
      <alignment horizontal="center" vertical="top" wrapText="1"/>
    </xf>
    <xf numFmtId="0" fontId="19" fillId="11" borderId="103" xfId="0" applyFont="1" applyFill="1" applyBorder="1" applyAlignment="1">
      <alignment vertical="top"/>
    </xf>
    <xf numFmtId="17" fontId="19" fillId="0" borderId="103" xfId="0" applyNumberFormat="1" applyFont="1" applyBorder="1" applyAlignment="1">
      <alignment horizontal="center" vertical="top" wrapText="1"/>
    </xf>
    <xf numFmtId="0" fontId="14" fillId="0" borderId="104" xfId="0" applyFont="1" applyBorder="1" applyAlignment="1">
      <alignment vertical="center"/>
    </xf>
    <xf numFmtId="9" fontId="19" fillId="0" borderId="104" xfId="0" applyNumberFormat="1" applyFont="1" applyBorder="1" applyAlignment="1">
      <alignment horizontal="center" vertical="top" wrapText="1"/>
    </xf>
    <xf numFmtId="0" fontId="19" fillId="0" borderId="104" xfId="0" applyFont="1" applyFill="1" applyBorder="1" applyAlignment="1">
      <alignment vertical="top"/>
    </xf>
    <xf numFmtId="17" fontId="19" fillId="0" borderId="104" xfId="0" applyNumberFormat="1" applyFont="1" applyBorder="1" applyAlignment="1">
      <alignment horizontal="center" vertical="top" wrapText="1"/>
    </xf>
    <xf numFmtId="0" fontId="14" fillId="0" borderId="104" xfId="12" applyFont="1" applyBorder="1"/>
    <xf numFmtId="0" fontId="14" fillId="0" borderId="104" xfId="0" applyFont="1" applyBorder="1"/>
    <xf numFmtId="0" fontId="19" fillId="0" borderId="104" xfId="12" applyFont="1" applyBorder="1"/>
    <xf numFmtId="0" fontId="13" fillId="2" borderId="1" xfId="0" applyFont="1" applyFill="1" applyBorder="1" applyAlignment="1">
      <alignment horizontal="center"/>
    </xf>
    <xf numFmtId="0" fontId="14" fillId="3" borderId="0" xfId="0" applyFont="1" applyFill="1"/>
    <xf numFmtId="0" fontId="19" fillId="3" borderId="0" xfId="0" applyFont="1" applyFill="1" applyAlignment="1">
      <alignment horizontal="left" vertical="center"/>
    </xf>
    <xf numFmtId="0" fontId="14" fillId="3" borderId="0" xfId="0" applyFont="1" applyFill="1" applyAlignment="1">
      <alignment horizontal="center"/>
    </xf>
    <xf numFmtId="0" fontId="19" fillId="3" borderId="97" xfId="0" applyFont="1" applyFill="1" applyBorder="1" applyAlignment="1">
      <alignment horizontal="left" vertical="center"/>
    </xf>
    <xf numFmtId="0" fontId="19" fillId="3" borderId="98" xfId="0" applyFont="1" applyFill="1" applyBorder="1"/>
    <xf numFmtId="0" fontId="19" fillId="3" borderId="99" xfId="0" applyFont="1" applyFill="1" applyBorder="1" applyAlignment="1">
      <alignment horizontal="left" vertical="center"/>
    </xf>
    <xf numFmtId="0" fontId="22" fillId="3" borderId="1" xfId="0" applyFont="1" applyFill="1" applyBorder="1" applyAlignment="1">
      <alignment horizontal="left" vertical="top" wrapText="1"/>
    </xf>
    <xf numFmtId="0" fontId="14" fillId="3" borderId="1" xfId="0" applyFont="1" applyFill="1" applyBorder="1"/>
    <xf numFmtId="0" fontId="14" fillId="3" borderId="1" xfId="0" applyFont="1" applyFill="1" applyBorder="1" applyAlignment="1">
      <alignment horizontal="left" vertical="top" wrapText="1"/>
    </xf>
    <xf numFmtId="17" fontId="19" fillId="3" borderId="1" xfId="0" applyNumberFormat="1" applyFont="1" applyFill="1" applyBorder="1" applyAlignment="1">
      <alignment horizontal="center"/>
    </xf>
    <xf numFmtId="0" fontId="14" fillId="3" borderId="1" xfId="0" applyFont="1" applyFill="1" applyBorder="1" applyAlignment="1">
      <alignment vertical="center"/>
    </xf>
    <xf numFmtId="0" fontId="19" fillId="3" borderId="48" xfId="0" applyFont="1" applyFill="1" applyBorder="1"/>
    <xf numFmtId="0" fontId="19" fillId="3" borderId="48" xfId="0" applyFont="1" applyFill="1" applyBorder="1" applyAlignment="1">
      <alignment horizontal="left" vertical="top" wrapText="1"/>
    </xf>
    <xf numFmtId="49" fontId="19" fillId="3" borderId="48" xfId="0" applyNumberFormat="1" applyFont="1" applyFill="1" applyBorder="1"/>
    <xf numFmtId="0" fontId="19" fillId="3" borderId="0" xfId="0" applyFont="1" applyFill="1" applyAlignment="1">
      <alignment wrapText="1"/>
    </xf>
    <xf numFmtId="0" fontId="19" fillId="3" borderId="48" xfId="0" applyFont="1" applyFill="1" applyBorder="1" applyAlignment="1">
      <alignment horizontal="right"/>
    </xf>
    <xf numFmtId="0" fontId="19" fillId="3" borderId="53" xfId="0" applyFont="1" applyFill="1" applyBorder="1" applyAlignment="1">
      <alignment horizontal="center"/>
    </xf>
    <xf numFmtId="49" fontId="19" fillId="3" borderId="53" xfId="0" applyNumberFormat="1" applyFont="1" applyFill="1" applyBorder="1"/>
    <xf numFmtId="49" fontId="19" fillId="3" borderId="53" xfId="0" applyNumberFormat="1" applyFont="1" applyFill="1" applyBorder="1" applyAlignment="1">
      <alignment horizontal="center"/>
    </xf>
    <xf numFmtId="3" fontId="19" fillId="3" borderId="48" xfId="0" applyNumberFormat="1" applyFont="1" applyFill="1" applyBorder="1"/>
    <xf numFmtId="0" fontId="19" fillId="3" borderId="48" xfId="0" applyFont="1" applyFill="1" applyBorder="1" applyAlignment="1">
      <alignment horizontal="center" vertical="center"/>
    </xf>
    <xf numFmtId="0" fontId="19" fillId="3" borderId="53" xfId="0" applyFont="1" applyFill="1" applyBorder="1" applyAlignment="1">
      <alignment horizontal="right"/>
    </xf>
    <xf numFmtId="0" fontId="19" fillId="3" borderId="48" xfId="0" applyFont="1" applyFill="1" applyBorder="1" applyAlignment="1">
      <alignment wrapText="1"/>
    </xf>
    <xf numFmtId="0" fontId="19" fillId="3" borderId="48" xfId="0" applyFont="1" applyFill="1" applyBorder="1" applyAlignment="1">
      <alignment vertical="center"/>
    </xf>
    <xf numFmtId="2" fontId="19" fillId="3" borderId="48" xfId="0" applyNumberFormat="1" applyFont="1" applyFill="1" applyBorder="1"/>
    <xf numFmtId="0" fontId="19" fillId="3" borderId="48" xfId="0" applyFont="1" applyFill="1" applyBorder="1" applyAlignment="1">
      <alignment horizontal="right" vertical="center"/>
    </xf>
    <xf numFmtId="0" fontId="19" fillId="3" borderId="49" xfId="0" applyFont="1" applyFill="1" applyBorder="1" applyAlignment="1">
      <alignment horizontal="left" vertical="top" wrapText="1"/>
    </xf>
    <xf numFmtId="0" fontId="19" fillId="3" borderId="48" xfId="0" applyFont="1" applyFill="1" applyBorder="1" applyAlignment="1">
      <alignment horizontal="left" vertical="center"/>
    </xf>
    <xf numFmtId="0" fontId="19" fillId="3" borderId="49" xfId="0" applyFont="1" applyFill="1" applyBorder="1"/>
    <xf numFmtId="0" fontId="22" fillId="3" borderId="47" xfId="0" applyFont="1" applyFill="1" applyBorder="1" applyAlignment="1">
      <alignment horizontal="left" vertical="top" wrapText="1"/>
    </xf>
    <xf numFmtId="2" fontId="19" fillId="3" borderId="49" xfId="0" applyNumberFormat="1" applyFont="1" applyFill="1" applyBorder="1"/>
    <xf numFmtId="0" fontId="19" fillId="3" borderId="49" xfId="0" applyFont="1" applyFill="1" applyBorder="1" applyAlignment="1">
      <alignment horizontal="right"/>
    </xf>
    <xf numFmtId="0" fontId="19" fillId="3" borderId="47" xfId="0" applyFont="1" applyFill="1" applyBorder="1" applyAlignment="1">
      <alignment horizontal="center"/>
    </xf>
    <xf numFmtId="0" fontId="19" fillId="3" borderId="47" xfId="0" applyFont="1" applyFill="1" applyBorder="1"/>
    <xf numFmtId="2" fontId="19" fillId="3" borderId="47" xfId="0" applyNumberFormat="1" applyFont="1" applyFill="1" applyBorder="1"/>
    <xf numFmtId="0" fontId="19" fillId="3" borderId="47" xfId="0" applyFont="1" applyFill="1" applyBorder="1" applyAlignment="1">
      <alignment horizontal="right"/>
    </xf>
    <xf numFmtId="0" fontId="19" fillId="3" borderId="48" xfId="0" applyFont="1" applyFill="1" applyBorder="1" applyAlignment="1">
      <alignment horizontal="left" vertical="center" wrapText="1"/>
    </xf>
    <xf numFmtId="2" fontId="14" fillId="3" borderId="48" xfId="1" applyNumberFormat="1" applyFont="1" applyFill="1" applyBorder="1"/>
    <xf numFmtId="0" fontId="125" fillId="3" borderId="47" xfId="0" applyFont="1" applyFill="1" applyBorder="1" applyAlignment="1">
      <alignment horizontal="left" vertical="top" wrapText="1"/>
    </xf>
    <xf numFmtId="2" fontId="19" fillId="3" borderId="0" xfId="0" applyNumberFormat="1" applyFont="1" applyFill="1"/>
    <xf numFmtId="0" fontId="19" fillId="3" borderId="0" xfId="0" applyFont="1" applyFill="1" applyAlignment="1">
      <alignment horizontal="right"/>
    </xf>
    <xf numFmtId="0" fontId="19" fillId="3" borderId="102" xfId="0" applyFont="1" applyFill="1" applyBorder="1"/>
    <xf numFmtId="49" fontId="19" fillId="3" borderId="48" xfId="0" applyNumberFormat="1" applyFont="1" applyFill="1" applyBorder="1" applyAlignment="1">
      <alignment horizontal="center"/>
    </xf>
    <xf numFmtId="0" fontId="19" fillId="3" borderId="53" xfId="0" applyFont="1" applyFill="1" applyBorder="1"/>
    <xf numFmtId="0" fontId="19" fillId="3" borderId="57" xfId="0" applyFont="1" applyFill="1" applyBorder="1" applyAlignment="1">
      <alignment horizontal="left" vertical="top" wrapText="1"/>
    </xf>
    <xf numFmtId="0" fontId="19" fillId="3" borderId="57" xfId="0" applyFont="1" applyFill="1" applyBorder="1" applyAlignment="1">
      <alignment horizontal="right"/>
    </xf>
    <xf numFmtId="0" fontId="19" fillId="3" borderId="57" xfId="0" applyFont="1" applyFill="1" applyBorder="1" applyAlignment="1">
      <alignment horizontal="left"/>
    </xf>
    <xf numFmtId="49" fontId="19" fillId="3" borderId="57" xfId="0" applyNumberFormat="1" applyFont="1" applyFill="1" applyBorder="1" applyAlignment="1">
      <alignment horizontal="center"/>
    </xf>
    <xf numFmtId="0" fontId="19" fillId="3" borderId="6" xfId="0" applyFont="1" applyFill="1" applyBorder="1" applyAlignment="1">
      <alignment horizontal="right"/>
    </xf>
    <xf numFmtId="0" fontId="19" fillId="3" borderId="6" xfId="0" applyFont="1" applyFill="1" applyBorder="1" applyAlignment="1">
      <alignment horizontal="left" vertical="top" wrapText="1"/>
    </xf>
    <xf numFmtId="0" fontId="19" fillId="3" borderId="0" xfId="0" applyFont="1" applyFill="1" applyBorder="1" applyAlignment="1">
      <alignment horizontal="right"/>
    </xf>
    <xf numFmtId="0" fontId="19" fillId="3" borderId="0" xfId="0" applyFont="1" applyFill="1" applyBorder="1" applyAlignment="1">
      <alignment horizontal="left"/>
    </xf>
    <xf numFmtId="49" fontId="19" fillId="3" borderId="0" xfId="0" applyNumberFormat="1" applyFont="1" applyFill="1" applyBorder="1" applyAlignment="1">
      <alignment horizontal="center"/>
    </xf>
    <xf numFmtId="0" fontId="38" fillId="3" borderId="47" xfId="0" applyFont="1" applyFill="1" applyBorder="1" applyAlignment="1">
      <alignment horizontal="left" vertical="top" wrapText="1"/>
    </xf>
    <xf numFmtId="0" fontId="22" fillId="3" borderId="53" xfId="0" applyFont="1" applyFill="1" applyBorder="1" applyAlignment="1">
      <alignment horizontal="left" vertical="top" wrapText="1"/>
    </xf>
    <xf numFmtId="0" fontId="19" fillId="3" borderId="57" xfId="0" applyFont="1" applyFill="1" applyBorder="1"/>
    <xf numFmtId="2" fontId="19" fillId="3" borderId="57" xfId="0" applyNumberFormat="1" applyFont="1" applyFill="1" applyBorder="1" applyAlignment="1">
      <alignment horizontal="right"/>
    </xf>
    <xf numFmtId="0" fontId="19" fillId="3" borderId="1" xfId="0" applyFont="1" applyFill="1" applyBorder="1" applyAlignment="1">
      <alignment horizontal="left" vertical="top" wrapText="1" indent="1"/>
    </xf>
    <xf numFmtId="188" fontId="19" fillId="3" borderId="1" xfId="1" applyNumberFormat="1" applyFont="1" applyFill="1" applyBorder="1"/>
    <xf numFmtId="0" fontId="19" fillId="3" borderId="47" xfId="0" applyFont="1" applyFill="1" applyBorder="1" applyAlignment="1">
      <alignment horizontal="left" vertical="top" wrapText="1"/>
    </xf>
    <xf numFmtId="0" fontId="19" fillId="3" borderId="49" xfId="0" applyFont="1" applyFill="1" applyBorder="1" applyAlignment="1">
      <alignment horizontal="center"/>
    </xf>
    <xf numFmtId="0" fontId="19" fillId="3" borderId="53" xfId="0" applyFont="1" applyFill="1" applyBorder="1" applyAlignment="1">
      <alignment horizontal="left" vertical="top" wrapText="1"/>
    </xf>
    <xf numFmtId="3" fontId="19" fillId="3" borderId="47" xfId="0" applyNumberFormat="1" applyFont="1" applyFill="1" applyBorder="1" applyAlignment="1">
      <alignment horizontal="center"/>
    </xf>
    <xf numFmtId="17" fontId="19" fillId="3" borderId="47" xfId="0" applyNumberFormat="1" applyFont="1" applyFill="1" applyBorder="1" applyAlignment="1">
      <alignment horizontal="center"/>
    </xf>
    <xf numFmtId="0" fontId="19" fillId="3" borderId="47" xfId="0" applyFont="1" applyFill="1" applyBorder="1" applyAlignment="1">
      <alignment horizontal="left"/>
    </xf>
    <xf numFmtId="17" fontId="19" fillId="3" borderId="53" xfId="0" applyNumberFormat="1" applyFont="1" applyFill="1" applyBorder="1" applyAlignment="1">
      <alignment horizontal="center"/>
    </xf>
    <xf numFmtId="0" fontId="78" fillId="3" borderId="101" xfId="0" applyFont="1" applyFill="1" applyBorder="1" applyAlignment="1">
      <alignment vertical="top" wrapText="1"/>
    </xf>
    <xf numFmtId="0" fontId="19" fillId="3" borderId="57" xfId="0" applyFont="1" applyFill="1" applyBorder="1" applyAlignment="1">
      <alignment horizontal="center"/>
    </xf>
    <xf numFmtId="0" fontId="78" fillId="3" borderId="0" xfId="0" applyFont="1" applyFill="1"/>
    <xf numFmtId="0" fontId="19" fillId="3" borderId="48" xfId="0" applyFont="1" applyFill="1" applyBorder="1" applyAlignment="1">
      <alignment horizontal="left" vertical="top"/>
    </xf>
    <xf numFmtId="0" fontId="19" fillId="3" borderId="57" xfId="0" applyFont="1" applyFill="1" applyBorder="1" applyAlignment="1">
      <alignment horizontal="left" vertical="top"/>
    </xf>
    <xf numFmtId="0" fontId="19" fillId="3" borderId="1" xfId="0" applyFont="1" applyFill="1" applyBorder="1" applyAlignment="1">
      <alignment horizontal="right"/>
    </xf>
    <xf numFmtId="0" fontId="14" fillId="3" borderId="1" xfId="0" applyFont="1" applyFill="1" applyBorder="1" applyAlignment="1">
      <alignment horizontal="left"/>
    </xf>
    <xf numFmtId="4" fontId="14" fillId="3" borderId="1" xfId="0" applyNumberFormat="1" applyFont="1" applyFill="1" applyBorder="1"/>
    <xf numFmtId="49" fontId="19" fillId="3" borderId="1" xfId="0" applyNumberFormat="1" applyFont="1" applyFill="1" applyBorder="1" applyAlignment="1">
      <alignment horizontal="center"/>
    </xf>
    <xf numFmtId="0" fontId="19" fillId="3" borderId="0" xfId="0" applyFont="1" applyFill="1" applyAlignment="1">
      <alignment horizontal="left" vertical="top" wrapText="1"/>
    </xf>
    <xf numFmtId="43" fontId="19" fillId="3" borderId="0" xfId="0" applyNumberFormat="1" applyFont="1" applyFill="1"/>
    <xf numFmtId="0" fontId="4" fillId="0" borderId="0" xfId="0" applyFont="1" applyAlignment="1">
      <alignment horizontal="center"/>
    </xf>
    <xf numFmtId="0" fontId="4" fillId="0" borderId="1" xfId="0" applyFont="1" applyFill="1" applyBorder="1" applyAlignment="1">
      <alignment horizontal="center"/>
    </xf>
    <xf numFmtId="3" fontId="4" fillId="0" borderId="53" xfId="0" applyNumberFormat="1" applyFont="1" applyFill="1" applyBorder="1"/>
    <xf numFmtId="0" fontId="4" fillId="3" borderId="48" xfId="0" applyFont="1" applyFill="1" applyBorder="1" applyAlignment="1">
      <alignment horizontal="center" shrinkToFit="1"/>
    </xf>
    <xf numFmtId="49" fontId="4" fillId="3" borderId="48" xfId="0" applyNumberFormat="1" applyFont="1" applyFill="1" applyBorder="1" applyAlignment="1">
      <alignment horizontal="center" shrinkToFit="1"/>
    </xf>
    <xf numFmtId="0" fontId="4" fillId="3" borderId="48" xfId="0" applyFont="1" applyFill="1" applyBorder="1" applyAlignment="1">
      <alignment shrinkToFit="1"/>
    </xf>
    <xf numFmtId="3" fontId="4" fillId="3" borderId="48" xfId="0" applyNumberFormat="1" applyFont="1" applyFill="1" applyBorder="1"/>
    <xf numFmtId="0" fontId="4" fillId="0" borderId="48" xfId="0" applyFont="1" applyBorder="1" applyAlignment="1">
      <alignment horizontal="center" shrinkToFit="1"/>
    </xf>
    <xf numFmtId="49" fontId="4" fillId="0" borderId="48" xfId="0" applyNumberFormat="1" applyFont="1" applyBorder="1" applyAlignment="1">
      <alignment horizontal="center" shrinkToFit="1"/>
    </xf>
    <xf numFmtId="0" fontId="4" fillId="0" borderId="48" xfId="0" applyFont="1" applyBorder="1" applyAlignment="1">
      <alignment shrinkToFit="1"/>
    </xf>
    <xf numFmtId="3" fontId="4" fillId="0" borderId="48" xfId="0" applyNumberFormat="1" applyFont="1" applyFill="1" applyBorder="1"/>
    <xf numFmtId="0" fontId="4" fillId="0" borderId="6" xfId="0" applyFont="1" applyBorder="1" applyAlignment="1">
      <alignment horizontal="center" shrinkToFit="1"/>
    </xf>
    <xf numFmtId="49" fontId="4" fillId="0" borderId="6" xfId="0" applyNumberFormat="1" applyFont="1" applyBorder="1" applyAlignment="1">
      <alignment horizontal="center" shrinkToFit="1"/>
    </xf>
    <xf numFmtId="0" fontId="4" fillId="0" borderId="6" xfId="0" applyFont="1" applyBorder="1" applyAlignment="1">
      <alignment shrinkToFit="1"/>
    </xf>
    <xf numFmtId="3" fontId="4" fillId="0" borderId="6" xfId="0" applyNumberFormat="1" applyFont="1" applyFill="1" applyBorder="1"/>
    <xf numFmtId="3" fontId="4" fillId="5" borderId="1" xfId="0" applyNumberFormat="1" applyFont="1" applyFill="1" applyBorder="1"/>
    <xf numFmtId="0" fontId="31" fillId="0" borderId="48" xfId="0" applyFont="1" applyFill="1" applyBorder="1" applyAlignment="1">
      <alignment shrinkToFit="1"/>
    </xf>
    <xf numFmtId="0" fontId="4" fillId="0" borderId="48" xfId="0" applyFont="1" applyFill="1" applyBorder="1" applyAlignment="1">
      <alignment shrinkToFit="1"/>
    </xf>
    <xf numFmtId="3" fontId="4" fillId="5" borderId="50" xfId="0" applyNumberFormat="1" applyFont="1" applyFill="1" applyBorder="1"/>
    <xf numFmtId="0" fontId="4" fillId="0" borderId="6" xfId="0" applyFont="1" applyFill="1" applyBorder="1" applyAlignment="1">
      <alignment horizontal="center"/>
    </xf>
    <xf numFmtId="0" fontId="4" fillId="0" borderId="104" xfId="0" applyFont="1" applyBorder="1" applyAlignment="1">
      <alignment horizontal="center" vertical="center" wrapText="1"/>
    </xf>
    <xf numFmtId="0" fontId="14" fillId="0" borderId="0" xfId="0" applyFont="1" applyAlignment="1">
      <alignment horizontal="left"/>
    </xf>
    <xf numFmtId="0" fontId="4" fillId="0" borderId="0" xfId="0" applyFont="1" applyAlignment="1">
      <alignment horizontal="left"/>
    </xf>
    <xf numFmtId="0" fontId="14" fillId="0" borderId="104" xfId="0" applyFont="1" applyBorder="1" applyAlignment="1">
      <alignment horizontal="left"/>
    </xf>
    <xf numFmtId="0" fontId="13" fillId="0" borderId="104" xfId="0" applyFont="1" applyBorder="1" applyAlignment="1">
      <alignment horizontal="left" vertical="center" wrapText="1"/>
    </xf>
    <xf numFmtId="0" fontId="4" fillId="0" borderId="105" xfId="0" applyFont="1" applyBorder="1" applyAlignment="1">
      <alignment horizontal="center" vertical="center" wrapText="1"/>
    </xf>
    <xf numFmtId="0" fontId="4" fillId="0" borderId="104" xfId="0" applyFont="1" applyBorder="1" applyAlignment="1">
      <alignment horizontal="left" vertical="center" wrapText="1"/>
    </xf>
    <xf numFmtId="0" fontId="4" fillId="0" borderId="104" xfId="0" applyFont="1" applyBorder="1" applyAlignment="1">
      <alignment horizontal="left"/>
    </xf>
    <xf numFmtId="0" fontId="14" fillId="13" borderId="104" xfId="0" applyFont="1" applyFill="1" applyBorder="1"/>
    <xf numFmtId="0" fontId="19" fillId="0" borderId="104" xfId="0" applyFont="1" applyBorder="1" applyAlignment="1">
      <alignment horizontal="left" vertical="top" wrapText="1"/>
    </xf>
    <xf numFmtId="0" fontId="19" fillId="0" borderId="104" xfId="0" applyFont="1" applyBorder="1" applyAlignment="1">
      <alignment horizontal="center" vertical="top" wrapText="1"/>
    </xf>
    <xf numFmtId="17" fontId="19" fillId="0" borderId="104" xfId="0" applyNumberFormat="1" applyFont="1" applyBorder="1" applyAlignment="1">
      <alignment horizontal="center" vertical="top"/>
    </xf>
    <xf numFmtId="0" fontId="19" fillId="0" borderId="104" xfId="10" applyFont="1" applyBorder="1" applyAlignment="1">
      <alignment vertical="top" wrapText="1"/>
    </xf>
    <xf numFmtId="0" fontId="19" fillId="0" borderId="104" xfId="10" applyFont="1" applyBorder="1" applyAlignment="1">
      <alignment vertical="top"/>
    </xf>
    <xf numFmtId="3" fontId="19" fillId="0" borderId="104" xfId="0" applyNumberFormat="1" applyFont="1" applyBorder="1" applyAlignment="1">
      <alignment horizontal="center" vertical="top"/>
    </xf>
    <xf numFmtId="0" fontId="19" fillId="0" borderId="104" xfId="0" applyFont="1" applyBorder="1" applyAlignment="1">
      <alignment wrapText="1"/>
    </xf>
    <xf numFmtId="49" fontId="14" fillId="6" borderId="104" xfId="0" applyNumberFormat="1" applyFont="1" applyFill="1" applyBorder="1" applyAlignment="1">
      <alignment vertical="top"/>
    </xf>
    <xf numFmtId="0" fontId="19" fillId="0" borderId="104" xfId="0" applyFont="1" applyBorder="1" applyAlignment="1">
      <alignment horizontal="left" vertical="top"/>
    </xf>
    <xf numFmtId="0" fontId="14" fillId="13" borderId="104" xfId="0" applyFont="1" applyFill="1" applyBorder="1" applyAlignment="1">
      <alignment vertical="top"/>
    </xf>
    <xf numFmtId="0" fontId="0" fillId="0" borderId="104" xfId="0" applyBorder="1" applyAlignment="1">
      <alignment vertical="top"/>
    </xf>
    <xf numFmtId="0" fontId="19" fillId="0" borderId="104" xfId="10" applyFont="1" applyBorder="1" applyAlignment="1">
      <alignment vertical="center"/>
    </xf>
    <xf numFmtId="0" fontId="19" fillId="0" borderId="104" xfId="0" applyFont="1" applyBorder="1" applyAlignment="1">
      <alignment horizontal="left" vertical="center"/>
    </xf>
    <xf numFmtId="49" fontId="14" fillId="6" borderId="104" xfId="0" applyNumberFormat="1" applyFont="1" applyFill="1" applyBorder="1" applyAlignment="1">
      <alignment vertical="center"/>
    </xf>
    <xf numFmtId="0" fontId="14" fillId="13" borderId="104" xfId="0" applyFont="1" applyFill="1" applyBorder="1" applyAlignment="1">
      <alignment vertical="center"/>
    </xf>
    <xf numFmtId="49" fontId="19" fillId="3" borderId="104" xfId="0" applyNumberFormat="1" applyFont="1" applyFill="1" applyBorder="1" applyAlignment="1">
      <alignment vertical="center"/>
    </xf>
    <xf numFmtId="0" fontId="4" fillId="0" borderId="104" xfId="0" applyFont="1" applyBorder="1" applyAlignment="1">
      <alignment horizontal="center" vertical="top"/>
    </xf>
    <xf numFmtId="0" fontId="19" fillId="3" borderId="104" xfId="0" applyFont="1" applyFill="1" applyBorder="1" applyAlignment="1">
      <alignment horizontal="left" vertical="top" wrapText="1"/>
    </xf>
    <xf numFmtId="0" fontId="19" fillId="3" borderId="104" xfId="0" applyFont="1" applyFill="1" applyBorder="1" applyAlignment="1">
      <alignment horizontal="center" vertical="top"/>
    </xf>
    <xf numFmtId="3" fontId="19" fillId="3" borderId="104" xfId="0" applyNumberFormat="1" applyFont="1" applyFill="1" applyBorder="1" applyAlignment="1">
      <alignment horizontal="center" vertical="top"/>
    </xf>
    <xf numFmtId="0" fontId="19" fillId="3" borderId="104" xfId="0" applyFont="1" applyFill="1" applyBorder="1" applyAlignment="1">
      <alignment horizontal="center" vertical="top" wrapText="1"/>
    </xf>
    <xf numFmtId="49" fontId="19" fillId="3" borderId="104" xfId="0" applyNumberFormat="1" applyFont="1" applyFill="1" applyBorder="1" applyAlignment="1">
      <alignment horizontal="center" vertical="top"/>
    </xf>
    <xf numFmtId="49" fontId="19" fillId="3" borderId="104" xfId="0" applyNumberFormat="1" applyFont="1" applyFill="1" applyBorder="1" applyAlignment="1">
      <alignment horizontal="left" vertical="top" wrapText="1"/>
    </xf>
    <xf numFmtId="0" fontId="33" fillId="3" borderId="104" xfId="0" applyFont="1" applyFill="1" applyBorder="1" applyAlignment="1">
      <alignment horizontal="center" vertical="top"/>
    </xf>
    <xf numFmtId="0" fontId="31" fillId="0" borderId="104" xfId="0" applyFont="1" applyBorder="1" applyAlignment="1">
      <alignment horizontal="center" vertical="top"/>
    </xf>
    <xf numFmtId="0" fontId="31" fillId="0" borderId="104" xfId="0" applyFont="1" applyBorder="1" applyAlignment="1">
      <alignment horizontal="left" vertical="top"/>
    </xf>
    <xf numFmtId="0" fontId="31" fillId="0" borderId="104" xfId="0" applyFont="1" applyBorder="1" applyAlignment="1">
      <alignment vertical="top"/>
    </xf>
    <xf numFmtId="0" fontId="19" fillId="3" borderId="104" xfId="0" applyFont="1" applyFill="1" applyBorder="1" applyAlignment="1">
      <alignment vertical="top"/>
    </xf>
    <xf numFmtId="0" fontId="0" fillId="0" borderId="0" xfId="0" applyAlignment="1">
      <alignment horizontal="left" vertical="top"/>
    </xf>
    <xf numFmtId="0" fontId="4" fillId="0" borderId="104" xfId="0" applyFont="1" applyBorder="1" applyAlignment="1">
      <alignment vertical="top" wrapText="1"/>
    </xf>
    <xf numFmtId="49" fontId="13" fillId="0" borderId="104" xfId="0" applyNumberFormat="1" applyFont="1" applyBorder="1" applyAlignment="1">
      <alignment horizontal="center" vertical="top"/>
    </xf>
    <xf numFmtId="188" fontId="4" fillId="0" borderId="104" xfId="1" applyNumberFormat="1" applyFont="1" applyBorder="1" applyAlignment="1">
      <alignment vertical="center"/>
    </xf>
    <xf numFmtId="0" fontId="33" fillId="0" borderId="104" xfId="0" applyFont="1" applyBorder="1" applyAlignment="1">
      <alignment horizontal="center" vertical="center"/>
    </xf>
    <xf numFmtId="0" fontId="4" fillId="0" borderId="104" xfId="0" applyFont="1" applyBorder="1" applyAlignment="1">
      <alignment horizontal="left" vertical="center"/>
    </xf>
    <xf numFmtId="3" fontId="13" fillId="0" borderId="104" xfId="0" applyNumberFormat="1" applyFont="1" applyBorder="1" applyAlignment="1">
      <alignment vertical="center"/>
    </xf>
    <xf numFmtId="0" fontId="19" fillId="0" borderId="0" xfId="0" applyFont="1" applyAlignment="1">
      <alignment horizontal="left"/>
    </xf>
    <xf numFmtId="3" fontId="7" fillId="0" borderId="105" xfId="0" applyNumberFormat="1" applyFont="1" applyBorder="1"/>
    <xf numFmtId="3" fontId="7" fillId="0" borderId="39" xfId="0" applyNumberFormat="1" applyFont="1" applyBorder="1" applyAlignment="1">
      <alignment horizontal="right"/>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0" xfId="0" applyFont="1" applyAlignment="1">
      <alignment horizontal="left"/>
    </xf>
    <xf numFmtId="0" fontId="4" fillId="0" borderId="0" xfId="0" applyFont="1" applyAlignment="1">
      <alignment horizontal="center"/>
    </xf>
    <xf numFmtId="0" fontId="4" fillId="0" borderId="1" xfId="0" applyFont="1" applyBorder="1" applyAlignment="1">
      <alignment horizontal="center"/>
    </xf>
    <xf numFmtId="0" fontId="19" fillId="0" borderId="12" xfId="0" applyFont="1" applyBorder="1" applyAlignment="1">
      <alignment horizontal="center" vertical="center"/>
    </xf>
    <xf numFmtId="0" fontId="85" fillId="0" borderId="0" xfId="0" applyFont="1" applyFill="1" applyBorder="1" applyAlignment="1">
      <alignment horizontal="center"/>
    </xf>
    <xf numFmtId="0" fontId="74" fillId="0" borderId="104" xfId="0" applyFont="1" applyFill="1" applyBorder="1" applyAlignment="1">
      <alignment horizontal="center" vertical="center" wrapText="1"/>
    </xf>
    <xf numFmtId="188" fontId="4" fillId="0" borderId="0" xfId="1" applyNumberFormat="1" applyFont="1" applyAlignment="1">
      <alignment vertical="center"/>
    </xf>
    <xf numFmtId="0" fontId="19" fillId="0" borderId="12" xfId="0" applyFont="1" applyBorder="1" applyAlignment="1">
      <alignment vertical="center"/>
    </xf>
    <xf numFmtId="0" fontId="14" fillId="0" borderId="12" xfId="0" applyFont="1" applyFill="1" applyBorder="1" applyAlignment="1">
      <alignment vertical="center"/>
    </xf>
    <xf numFmtId="0" fontId="19" fillId="3" borderId="12" xfId="0" applyFont="1" applyFill="1" applyBorder="1" applyAlignment="1">
      <alignment horizontal="center" vertical="center"/>
    </xf>
    <xf numFmtId="0" fontId="19" fillId="3" borderId="12" xfId="0" applyFont="1" applyFill="1" applyBorder="1" applyAlignment="1">
      <alignment vertical="center"/>
    </xf>
    <xf numFmtId="188" fontId="19" fillId="3" borderId="12" xfId="1" applyNumberFormat="1"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31" fillId="0" borderId="74" xfId="4" applyFont="1" applyBorder="1" applyAlignment="1">
      <alignment vertical="center"/>
    </xf>
    <xf numFmtId="0" fontId="45" fillId="0" borderId="74" xfId="4" applyFont="1" applyBorder="1" applyAlignment="1">
      <alignment horizontal="left" vertical="center" wrapText="1"/>
    </xf>
    <xf numFmtId="0" fontId="31" fillId="0" borderId="74" xfId="4" applyFont="1" applyBorder="1" applyAlignment="1">
      <alignment horizontal="center" vertical="center"/>
    </xf>
    <xf numFmtId="0" fontId="31" fillId="0" borderId="0" xfId="4" applyFont="1" applyAlignment="1">
      <alignment vertical="center"/>
    </xf>
    <xf numFmtId="0" fontId="19" fillId="0" borderId="3" xfId="4" applyFont="1" applyBorder="1" applyAlignment="1">
      <alignment vertical="center"/>
    </xf>
    <xf numFmtId="0" fontId="91" fillId="0" borderId="3" xfId="0" applyFont="1" applyBorder="1" applyAlignment="1">
      <alignment vertical="center"/>
    </xf>
    <xf numFmtId="0" fontId="19" fillId="3" borderId="3" xfId="0" applyFont="1" applyFill="1" applyBorder="1" applyAlignment="1">
      <alignment vertical="center"/>
    </xf>
    <xf numFmtId="0" fontId="19" fillId="0" borderId="3" xfId="4" applyFont="1" applyBorder="1" applyAlignment="1">
      <alignment horizontal="center" vertical="center"/>
    </xf>
    <xf numFmtId="0" fontId="19" fillId="0" borderId="0" xfId="4" applyFont="1" applyAlignment="1">
      <alignment vertical="center"/>
    </xf>
    <xf numFmtId="0" fontId="19" fillId="0" borderId="6" xfId="4" applyFont="1" applyBorder="1" applyAlignment="1">
      <alignment vertical="center"/>
    </xf>
    <xf numFmtId="0" fontId="93" fillId="0" borderId="6" xfId="0" applyFont="1" applyBorder="1" applyAlignment="1">
      <alignment vertical="center"/>
    </xf>
    <xf numFmtId="0" fontId="19" fillId="0" borderId="6" xfId="4" applyFont="1" applyBorder="1" applyAlignment="1">
      <alignment horizontal="center" vertical="center"/>
    </xf>
    <xf numFmtId="188" fontId="19" fillId="0" borderId="6" xfId="1" applyNumberFormat="1" applyFont="1" applyBorder="1" applyAlignment="1">
      <alignment vertical="center"/>
    </xf>
    <xf numFmtId="0" fontId="19" fillId="0" borderId="12" xfId="4" applyFont="1" applyBorder="1" applyAlignment="1">
      <alignment vertical="center"/>
    </xf>
    <xf numFmtId="0" fontId="19" fillId="0" borderId="12" xfId="4" applyFont="1" applyBorder="1" applyAlignment="1">
      <alignment horizontal="left" vertical="center"/>
    </xf>
    <xf numFmtId="0" fontId="19" fillId="0" borderId="12" xfId="4" applyFont="1" applyBorder="1" applyAlignment="1">
      <alignment horizontal="center" vertical="center"/>
    </xf>
    <xf numFmtId="188" fontId="19" fillId="0" borderId="12" xfId="1" applyNumberFormat="1" applyFont="1" applyBorder="1" applyAlignment="1">
      <alignment vertical="center"/>
    </xf>
    <xf numFmtId="0" fontId="91" fillId="0" borderId="3" xfId="4" applyFont="1" applyBorder="1" applyAlignment="1">
      <alignment vertical="center"/>
    </xf>
    <xf numFmtId="188" fontId="19" fillId="0" borderId="3" xfId="1" applyNumberFormat="1" applyFont="1" applyBorder="1" applyAlignment="1">
      <alignment vertical="center"/>
    </xf>
    <xf numFmtId="0" fontId="19" fillId="0" borderId="6" xfId="4" applyFont="1" applyBorder="1" applyAlignment="1">
      <alignment horizontal="left" vertical="center"/>
    </xf>
    <xf numFmtId="17" fontId="19" fillId="0" borderId="6" xfId="4" applyNumberFormat="1" applyFont="1" applyBorder="1" applyAlignment="1">
      <alignment horizontal="center" vertical="center"/>
    </xf>
    <xf numFmtId="49" fontId="91" fillId="0" borderId="3" xfId="0" applyNumberFormat="1" applyFont="1" applyBorder="1" applyAlignment="1">
      <alignment vertical="center"/>
    </xf>
    <xf numFmtId="0" fontId="4" fillId="0" borderId="3" xfId="0" applyFont="1" applyBorder="1" applyAlignment="1">
      <alignment vertical="center"/>
    </xf>
    <xf numFmtId="49" fontId="91" fillId="0" borderId="6" xfId="0" applyNumberFormat="1"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center" vertical="center"/>
    </xf>
    <xf numFmtId="188" fontId="4" fillId="0" borderId="6" xfId="1" applyNumberFormat="1" applyFont="1" applyBorder="1" applyAlignment="1">
      <alignment vertical="center"/>
    </xf>
    <xf numFmtId="17" fontId="4" fillId="0" borderId="6" xfId="0" applyNumberFormat="1" applyFont="1" applyBorder="1" applyAlignment="1">
      <alignment horizontal="center" vertical="center"/>
    </xf>
    <xf numFmtId="49" fontId="4" fillId="0" borderId="12" xfId="0" applyNumberFormat="1" applyFont="1" applyBorder="1" applyAlignment="1">
      <alignment vertical="center"/>
    </xf>
    <xf numFmtId="0" fontId="4" fillId="0" borderId="12" xfId="0" applyFont="1" applyBorder="1" applyAlignment="1">
      <alignment vertical="center"/>
    </xf>
    <xf numFmtId="188" fontId="4" fillId="0" borderId="12" xfId="1" applyNumberFormat="1" applyFont="1" applyBorder="1" applyAlignment="1">
      <alignment vertical="center"/>
    </xf>
    <xf numFmtId="0" fontId="4" fillId="0" borderId="12" xfId="0" applyFont="1" applyBorder="1" applyAlignment="1">
      <alignment horizontal="center" vertical="center"/>
    </xf>
    <xf numFmtId="0" fontId="19" fillId="0" borderId="1" xfId="4" applyFont="1" applyBorder="1" applyAlignment="1">
      <alignment vertical="center"/>
    </xf>
    <xf numFmtId="0" fontId="91" fillId="0" borderId="1" xfId="0" applyFont="1" applyBorder="1" applyAlignment="1">
      <alignment vertical="center"/>
    </xf>
    <xf numFmtId="0" fontId="4" fillId="0" borderId="3" xfId="0" applyFont="1" applyBorder="1" applyAlignment="1">
      <alignment horizontal="left" vertical="center"/>
    </xf>
    <xf numFmtId="188" fontId="4" fillId="0" borderId="3" xfId="1" applyNumberFormat="1" applyFont="1" applyBorder="1" applyAlignment="1">
      <alignment vertical="center"/>
    </xf>
    <xf numFmtId="0" fontId="19" fillId="0" borderId="1" xfId="0" applyFont="1" applyFill="1" applyBorder="1" applyAlignment="1">
      <alignment horizontal="left" vertical="center"/>
    </xf>
    <xf numFmtId="49" fontId="19" fillId="0" borderId="1" xfId="0" applyNumberFormat="1" applyFont="1" applyFill="1" applyBorder="1" applyAlignment="1">
      <alignment horizontal="left" vertical="center"/>
    </xf>
    <xf numFmtId="0" fontId="19" fillId="0" borderId="1" xfId="0" applyFont="1" applyFill="1" applyBorder="1" applyAlignment="1">
      <alignment horizontal="left" vertical="center" shrinkToFit="1"/>
    </xf>
    <xf numFmtId="0" fontId="92" fillId="3" borderId="1" xfId="0" applyFont="1" applyFill="1" applyBorder="1" applyAlignment="1">
      <alignment horizontal="left" vertical="center"/>
    </xf>
    <xf numFmtId="9" fontId="92" fillId="0" borderId="1" xfId="0" applyNumberFormat="1" applyFont="1" applyBorder="1" applyAlignment="1">
      <alignment horizontal="center" vertical="center" wrapText="1"/>
    </xf>
    <xf numFmtId="0" fontId="92" fillId="3" borderId="1" xfId="0" applyFont="1" applyFill="1" applyBorder="1" applyAlignment="1">
      <alignment horizontal="left" vertical="center" shrinkToFit="1"/>
    </xf>
    <xf numFmtId="9" fontId="4" fillId="0" borderId="1" xfId="0" applyNumberFormat="1" applyFont="1" applyBorder="1" applyAlignment="1">
      <alignment horizontal="center" vertical="center"/>
    </xf>
    <xf numFmtId="188" fontId="4" fillId="0" borderId="1" xfId="1" applyNumberFormat="1" applyFont="1" applyBorder="1" applyAlignment="1">
      <alignment horizontal="center" vertical="center"/>
    </xf>
    <xf numFmtId="0" fontId="4" fillId="20" borderId="1" xfId="0" applyFont="1" applyFill="1" applyBorder="1" applyAlignment="1">
      <alignment horizontal="left" indent="1"/>
    </xf>
    <xf numFmtId="0" fontId="4" fillId="20" borderId="1" xfId="0" applyFont="1" applyFill="1" applyBorder="1" applyAlignment="1">
      <alignment horizontal="center"/>
    </xf>
    <xf numFmtId="9" fontId="4" fillId="20" borderId="1" xfId="0" applyNumberFormat="1" applyFont="1" applyFill="1" applyBorder="1" applyAlignment="1">
      <alignment horizontal="center" vertical="center" wrapText="1"/>
    </xf>
    <xf numFmtId="188" fontId="4" fillId="20" borderId="0" xfId="1" applyNumberFormat="1" applyFont="1" applyFill="1"/>
    <xf numFmtId="0" fontId="4" fillId="20" borderId="1" xfId="0" applyFont="1" applyFill="1" applyBorder="1"/>
    <xf numFmtId="0" fontId="73" fillId="0" borderId="1" xfId="0" applyFont="1" applyBorder="1" applyAlignment="1">
      <alignment horizontal="left" vertical="center" wrapText="1" readingOrder="1"/>
    </xf>
    <xf numFmtId="0" fontId="4" fillId="0" borderId="117" xfId="0" applyFont="1" applyBorder="1" applyAlignment="1">
      <alignment horizontal="right" vertical="center"/>
    </xf>
    <xf numFmtId="0" fontId="18" fillId="0" borderId="3" xfId="0" applyFont="1" applyBorder="1" applyAlignment="1">
      <alignment horizontal="left" vertical="center" wrapText="1"/>
    </xf>
    <xf numFmtId="188" fontId="13" fillId="0" borderId="117" xfId="1" applyNumberFormat="1" applyFont="1" applyBorder="1" applyAlignment="1">
      <alignment vertical="center"/>
    </xf>
    <xf numFmtId="0" fontId="4" fillId="0" borderId="9" xfId="0" applyFont="1" applyBorder="1"/>
    <xf numFmtId="188" fontId="13" fillId="0" borderId="11" xfId="1" applyNumberFormat="1" applyFont="1" applyBorder="1"/>
    <xf numFmtId="0" fontId="4" fillId="0" borderId="0" xfId="21" applyFont="1" applyAlignment="1">
      <alignment vertical="center"/>
    </xf>
    <xf numFmtId="0" fontId="14" fillId="3" borderId="0" xfId="21" applyFont="1" applyFill="1" applyAlignment="1">
      <alignment vertical="center"/>
    </xf>
    <xf numFmtId="0" fontId="14" fillId="0" borderId="0" xfId="21" applyFont="1" applyAlignment="1">
      <alignment vertical="center"/>
    </xf>
    <xf numFmtId="0" fontId="19" fillId="0" borderId="0" xfId="21" applyFont="1" applyAlignment="1">
      <alignment vertical="center"/>
    </xf>
    <xf numFmtId="0" fontId="19" fillId="0" borderId="0" xfId="21" applyFont="1" applyAlignment="1">
      <alignment horizontal="center" vertical="center"/>
    </xf>
    <xf numFmtId="0" fontId="19" fillId="0" borderId="0" xfId="21" applyFont="1" applyAlignment="1">
      <alignment horizontal="center" vertical="center" wrapText="1"/>
    </xf>
    <xf numFmtId="0" fontId="19" fillId="3" borderId="0" xfId="21" applyFont="1" applyFill="1" applyAlignment="1">
      <alignment horizontal="center" vertical="center"/>
    </xf>
    <xf numFmtId="0" fontId="13" fillId="0" borderId="0" xfId="21" applyFont="1" applyAlignment="1">
      <alignment vertical="center"/>
    </xf>
    <xf numFmtId="0" fontId="4" fillId="0" borderId="0" xfId="21" applyFont="1" applyAlignment="1">
      <alignment horizontal="left" vertical="center"/>
    </xf>
    <xf numFmtId="0" fontId="4" fillId="0" borderId="0" xfId="21" applyFont="1" applyAlignment="1">
      <alignment horizontal="center" vertical="center"/>
    </xf>
    <xf numFmtId="0" fontId="4" fillId="0" borderId="0" xfId="21" applyFont="1" applyAlignment="1">
      <alignment horizontal="center" vertical="center" wrapText="1"/>
    </xf>
    <xf numFmtId="0" fontId="74" fillId="0" borderId="0" xfId="21" applyFont="1" applyAlignment="1">
      <alignment vertical="center"/>
    </xf>
    <xf numFmtId="0" fontId="19" fillId="3" borderId="1" xfId="0" applyFont="1" applyFill="1" applyBorder="1" applyAlignment="1">
      <alignment horizontal="left" vertical="center" wrapText="1" indent="1"/>
    </xf>
    <xf numFmtId="3" fontId="19" fillId="3" borderId="53" xfId="0" applyNumberFormat="1" applyFont="1" applyFill="1" applyBorder="1" applyAlignment="1">
      <alignment horizontal="center" vertical="center"/>
    </xf>
    <xf numFmtId="0" fontId="38" fillId="3" borderId="7" xfId="0" applyFont="1" applyFill="1" applyBorder="1" applyAlignment="1">
      <alignment horizontal="left" vertical="center" indent="1"/>
    </xf>
    <xf numFmtId="0" fontId="19" fillId="3" borderId="8" xfId="0" applyFont="1" applyFill="1" applyBorder="1" applyAlignment="1">
      <alignment horizontal="center" vertical="center" wrapText="1"/>
    </xf>
    <xf numFmtId="0" fontId="19" fillId="3" borderId="7" xfId="0" applyFont="1" applyFill="1" applyBorder="1" applyAlignment="1">
      <alignment horizontal="center" vertical="center" wrapText="1"/>
    </xf>
    <xf numFmtId="188" fontId="19" fillId="3" borderId="6" xfId="1" applyNumberFormat="1" applyFont="1" applyFill="1" applyBorder="1" applyAlignment="1">
      <alignment horizontal="center" vertical="center" wrapText="1"/>
    </xf>
    <xf numFmtId="0" fontId="19" fillId="3" borderId="0" xfId="0" applyFont="1" applyFill="1" applyBorder="1" applyAlignment="1">
      <alignment horizontal="left" vertical="center" indent="3"/>
    </xf>
    <xf numFmtId="188" fontId="19" fillId="3" borderId="6" xfId="1" applyNumberFormat="1" applyFont="1" applyFill="1" applyBorder="1" applyAlignment="1">
      <alignment horizontal="center" vertical="center"/>
    </xf>
    <xf numFmtId="0" fontId="19" fillId="3" borderId="2" xfId="0" applyFont="1" applyFill="1" applyBorder="1" applyAlignment="1">
      <alignment horizontal="left" vertical="center" indent="3"/>
    </xf>
    <xf numFmtId="188" fontId="19" fillId="3" borderId="12" xfId="1" applyNumberFormat="1" applyFont="1" applyFill="1" applyBorder="1" applyAlignment="1">
      <alignment horizontal="center" vertical="center" wrapText="1"/>
    </xf>
    <xf numFmtId="0" fontId="4" fillId="0" borderId="0" xfId="21" applyFont="1" applyAlignment="1">
      <alignment horizontal="left" vertical="center" wrapText="1"/>
    </xf>
    <xf numFmtId="0" fontId="19" fillId="3" borderId="0" xfId="21" applyFont="1" applyFill="1" applyAlignment="1">
      <alignment vertical="center"/>
    </xf>
    <xf numFmtId="0" fontId="14" fillId="3" borderId="0" xfId="21" applyFont="1" applyFill="1" applyAlignment="1">
      <alignment horizontal="left" vertical="center"/>
    </xf>
    <xf numFmtId="0" fontId="19" fillId="3" borderId="0" xfId="21" applyFont="1" applyFill="1" applyAlignment="1">
      <alignment horizontal="center" vertical="center" wrapText="1"/>
    </xf>
    <xf numFmtId="0" fontId="14" fillId="3" borderId="1" xfId="21" applyFont="1" applyFill="1" applyBorder="1" applyAlignment="1">
      <alignment horizontal="center" vertical="center" wrapText="1"/>
    </xf>
    <xf numFmtId="0" fontId="19" fillId="3" borderId="1" xfId="21" applyFont="1" applyFill="1" applyBorder="1" applyAlignment="1">
      <alignment horizontal="center" vertical="center"/>
    </xf>
    <xf numFmtId="0" fontId="22" fillId="3" borderId="1" xfId="21" applyFont="1" applyFill="1" applyBorder="1" applyAlignment="1">
      <alignment horizontal="left" vertical="center" wrapText="1"/>
    </xf>
    <xf numFmtId="0" fontId="14" fillId="3" borderId="12" xfId="21" applyFont="1" applyFill="1" applyBorder="1" applyAlignment="1">
      <alignment vertical="center" wrapText="1"/>
    </xf>
    <xf numFmtId="0" fontId="19" fillId="3" borderId="12" xfId="21" applyFont="1" applyFill="1" applyBorder="1" applyAlignment="1">
      <alignment vertical="center" wrapText="1"/>
    </xf>
    <xf numFmtId="0" fontId="19" fillId="3" borderId="1" xfId="21" applyFont="1" applyFill="1" applyBorder="1" applyAlignment="1">
      <alignment horizontal="center" vertical="center" wrapText="1"/>
    </xf>
    <xf numFmtId="0" fontId="19" fillId="3" borderId="1" xfId="21" applyFont="1" applyFill="1" applyBorder="1" applyAlignment="1">
      <alignment vertical="center"/>
    </xf>
    <xf numFmtId="0" fontId="14" fillId="3" borderId="1" xfId="21" applyFont="1" applyFill="1" applyBorder="1" applyAlignment="1">
      <alignment horizontal="center" vertical="center"/>
    </xf>
    <xf numFmtId="0" fontId="19" fillId="3" borderId="1" xfId="21" applyFont="1" applyFill="1" applyBorder="1" applyAlignment="1">
      <alignment horizontal="left" vertical="center" readingOrder="1"/>
    </xf>
    <xf numFmtId="0" fontId="19" fillId="3" borderId="1" xfId="21" applyFont="1" applyFill="1" applyBorder="1" applyAlignment="1">
      <alignment horizontal="left" vertical="center" indent="1" readingOrder="1"/>
    </xf>
    <xf numFmtId="0" fontId="19" fillId="3" borderId="1" xfId="21" applyFont="1" applyFill="1" applyBorder="1" applyAlignment="1">
      <alignment horizontal="left" vertical="center" indent="2" readingOrder="1"/>
    </xf>
    <xf numFmtId="9" fontId="19" fillId="3" borderId="1" xfId="21" applyNumberFormat="1" applyFont="1" applyFill="1" applyBorder="1" applyAlignment="1">
      <alignment horizontal="center" vertical="center" wrapText="1"/>
    </xf>
    <xf numFmtId="188" fontId="19" fillId="3" borderId="1" xfId="22" applyNumberFormat="1" applyFont="1" applyFill="1" applyBorder="1" applyAlignment="1">
      <alignment vertical="center"/>
    </xf>
    <xf numFmtId="15" fontId="19" fillId="3" borderId="1" xfId="21" applyNumberFormat="1" applyFont="1" applyFill="1" applyBorder="1" applyAlignment="1">
      <alignment horizontal="center" vertical="center"/>
    </xf>
    <xf numFmtId="0" fontId="19" fillId="3" borderId="1" xfId="21" applyFont="1" applyFill="1" applyBorder="1" applyAlignment="1">
      <alignment horizontal="left" vertical="center" wrapText="1" indent="2" readingOrder="1"/>
    </xf>
    <xf numFmtId="0" fontId="19" fillId="3" borderId="1" xfId="21" applyFont="1" applyFill="1" applyBorder="1" applyAlignment="1">
      <alignment horizontal="left" vertical="center" wrapText="1" readingOrder="1"/>
    </xf>
    <xf numFmtId="0" fontId="19" fillId="3" borderId="1" xfId="21" applyFont="1" applyFill="1" applyBorder="1" applyAlignment="1">
      <alignment horizontal="left" vertical="center" wrapText="1" indent="1" readingOrder="1"/>
    </xf>
    <xf numFmtId="0" fontId="19" fillId="3" borderId="1" xfId="21" applyFont="1" applyFill="1" applyBorder="1" applyAlignment="1">
      <alignment horizontal="left" vertical="center" wrapText="1" indent="1"/>
    </xf>
    <xf numFmtId="0" fontId="19" fillId="3" borderId="1" xfId="21" applyFont="1" applyFill="1" applyBorder="1" applyAlignment="1">
      <alignment horizontal="left" vertical="center" wrapText="1"/>
    </xf>
    <xf numFmtId="0" fontId="19" fillId="3" borderId="26" xfId="21" applyFont="1" applyFill="1" applyBorder="1" applyAlignment="1">
      <alignment vertical="center"/>
    </xf>
    <xf numFmtId="0" fontId="19" fillId="3" borderId="1" xfId="21" applyFont="1" applyFill="1" applyBorder="1" applyAlignment="1">
      <alignment horizontal="left" vertical="center" wrapText="1" indent="2"/>
    </xf>
    <xf numFmtId="17" fontId="19" fillId="3" borderId="1" xfId="21" applyNumberFormat="1" applyFont="1" applyFill="1" applyBorder="1" applyAlignment="1">
      <alignment horizontal="center" vertical="center"/>
    </xf>
    <xf numFmtId="0" fontId="19" fillId="3" borderId="8" xfId="21" applyFont="1" applyFill="1" applyBorder="1" applyAlignment="1">
      <alignment vertical="center"/>
    </xf>
    <xf numFmtId="0" fontId="19" fillId="3" borderId="1" xfId="21" applyFont="1" applyFill="1" applyBorder="1" applyAlignment="1">
      <alignment horizontal="left" vertical="center" wrapText="1" indent="3"/>
    </xf>
    <xf numFmtId="0" fontId="19" fillId="3" borderId="1" xfId="21" applyFont="1" applyFill="1" applyBorder="1" applyAlignment="1">
      <alignment vertical="center" wrapText="1"/>
    </xf>
    <xf numFmtId="0" fontId="19" fillId="3" borderId="40" xfId="21" applyFont="1" applyFill="1" applyBorder="1" applyAlignment="1">
      <alignment vertical="center"/>
    </xf>
    <xf numFmtId="0" fontId="19" fillId="3" borderId="0" xfId="21" applyFont="1" applyFill="1" applyAlignment="1">
      <alignment horizontal="left" vertical="center" wrapText="1"/>
    </xf>
    <xf numFmtId="188" fontId="14" fillId="3" borderId="1" xfId="22" applyNumberFormat="1" applyFont="1" applyFill="1" applyBorder="1" applyAlignment="1">
      <alignment vertical="center"/>
    </xf>
    <xf numFmtId="0" fontId="19" fillId="3" borderId="10" xfId="21" applyFont="1" applyFill="1" applyBorder="1" applyAlignment="1">
      <alignment vertical="center"/>
    </xf>
    <xf numFmtId="0" fontId="19" fillId="3" borderId="11" xfId="21" applyFont="1" applyFill="1" applyBorder="1" applyAlignment="1">
      <alignment vertical="center"/>
    </xf>
    <xf numFmtId="0" fontId="4" fillId="0" borderId="47" xfId="0" applyFont="1" applyFill="1" applyBorder="1" applyAlignment="1">
      <alignment horizontal="center" shrinkToFit="1"/>
    </xf>
    <xf numFmtId="49" fontId="4" fillId="0" borderId="47" xfId="0" applyNumberFormat="1" applyFont="1" applyFill="1" applyBorder="1" applyAlignment="1">
      <alignment horizontal="center" shrinkToFit="1"/>
    </xf>
    <xf numFmtId="0" fontId="4" fillId="0" borderId="47" xfId="0" applyFont="1" applyFill="1" applyBorder="1" applyAlignment="1">
      <alignment shrinkToFit="1"/>
    </xf>
    <xf numFmtId="3" fontId="4" fillId="0" borderId="47" xfId="0" applyNumberFormat="1" applyFont="1" applyFill="1" applyBorder="1"/>
    <xf numFmtId="0" fontId="4" fillId="0" borderId="53" xfId="0" applyFont="1" applyFill="1" applyBorder="1" applyAlignment="1">
      <alignment horizontal="center" shrinkToFit="1"/>
    </xf>
    <xf numFmtId="49" fontId="4" fillId="0" borderId="53" xfId="0" applyNumberFormat="1" applyFont="1" applyFill="1" applyBorder="1" applyAlignment="1">
      <alignment horizontal="center" shrinkToFit="1"/>
    </xf>
    <xf numFmtId="0" fontId="4" fillId="0" borderId="53" xfId="0" applyFont="1" applyFill="1" applyBorder="1" applyAlignment="1">
      <alignment shrinkToFit="1"/>
    </xf>
    <xf numFmtId="0" fontId="4" fillId="0" borderId="48" xfId="0" applyFont="1" applyFill="1" applyBorder="1" applyAlignment="1">
      <alignment horizontal="center" shrinkToFit="1"/>
    </xf>
    <xf numFmtId="49" fontId="4" fillId="0" borderId="48" xfId="0" applyNumberFormat="1" applyFont="1" applyFill="1" applyBorder="1" applyAlignment="1">
      <alignment horizontal="center" shrinkToFit="1"/>
    </xf>
    <xf numFmtId="0" fontId="4" fillId="0" borderId="47" xfId="0" applyFont="1" applyFill="1" applyBorder="1" applyAlignment="1">
      <alignment horizontal="center"/>
    </xf>
    <xf numFmtId="0" fontId="3" fillId="0" borderId="47" xfId="0" applyFont="1" applyFill="1" applyBorder="1" applyAlignment="1">
      <alignment horizontal="left"/>
    </xf>
    <xf numFmtId="0" fontId="4" fillId="0" borderId="47" xfId="0" applyFont="1" applyFill="1" applyBorder="1" applyAlignment="1">
      <alignment horizontal="left"/>
    </xf>
    <xf numFmtId="0" fontId="3" fillId="0" borderId="48" xfId="0" applyFont="1" applyFill="1" applyBorder="1" applyAlignment="1">
      <alignment horizontal="left"/>
    </xf>
    <xf numFmtId="49" fontId="4" fillId="0" borderId="6" xfId="0" applyNumberFormat="1" applyFont="1" applyFill="1" applyBorder="1" applyAlignment="1">
      <alignment horizontal="center" shrinkToFit="1"/>
    </xf>
    <xf numFmtId="188" fontId="4" fillId="0" borderId="1" xfId="1" applyNumberFormat="1" applyFont="1" applyFill="1" applyBorder="1"/>
    <xf numFmtId="0" fontId="13"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18" fillId="0" borderId="48" xfId="0" applyFont="1" applyBorder="1" applyAlignment="1">
      <alignment horizontal="left" vertical="top" wrapText="1"/>
    </xf>
    <xf numFmtId="0" fontId="19" fillId="0" borderId="48" xfId="0" applyFont="1" applyBorder="1"/>
    <xf numFmtId="0" fontId="19" fillId="0" borderId="48" xfId="0" applyFont="1" applyBorder="1" applyAlignment="1"/>
    <xf numFmtId="0" fontId="4" fillId="0" borderId="48" xfId="0" applyFont="1" applyBorder="1" applyAlignment="1">
      <alignment horizontal="left" vertical="top"/>
    </xf>
    <xf numFmtId="0" fontId="19" fillId="0" borderId="48" xfId="15" applyFont="1" applyBorder="1" applyAlignment="1">
      <alignment horizontal="center" vertical="center"/>
    </xf>
    <xf numFmtId="17" fontId="4" fillId="0" borderId="48" xfId="0" applyNumberFormat="1" applyFont="1" applyBorder="1" applyAlignment="1">
      <alignment horizontal="left" vertical="center"/>
    </xf>
    <xf numFmtId="0" fontId="19" fillId="0" borderId="48" xfId="15" applyFont="1" applyFill="1" applyBorder="1" applyAlignment="1">
      <alignment shrinkToFit="1"/>
    </xf>
    <xf numFmtId="0" fontId="31" fillId="0" borderId="48" xfId="15" applyFont="1" applyBorder="1" applyAlignment="1">
      <alignment shrinkToFit="1"/>
    </xf>
    <xf numFmtId="0" fontId="34" fillId="0" borderId="48" xfId="15" applyFont="1" applyBorder="1" applyAlignment="1">
      <alignment shrinkToFit="1"/>
    </xf>
    <xf numFmtId="0" fontId="31" fillId="0" borderId="48" xfId="15" applyFont="1" applyBorder="1" applyAlignment="1">
      <alignment horizontal="center"/>
    </xf>
    <xf numFmtId="188" fontId="4" fillId="0" borderId="48" xfId="1" applyNumberFormat="1" applyFont="1" applyBorder="1"/>
    <xf numFmtId="0" fontId="19" fillId="0" borderId="48" xfId="15" applyFont="1" applyBorder="1" applyAlignment="1">
      <alignment shrinkToFit="1"/>
    </xf>
    <xf numFmtId="188" fontId="4" fillId="0" borderId="48" xfId="1" applyNumberFormat="1" applyFont="1" applyBorder="1" applyAlignment="1">
      <alignment vertical="center"/>
    </xf>
    <xf numFmtId="188" fontId="19" fillId="0" borderId="48" xfId="1" applyNumberFormat="1" applyFont="1" applyBorder="1" applyAlignment="1">
      <alignment vertical="center"/>
    </xf>
    <xf numFmtId="0" fontId="19" fillId="0" borderId="57" xfId="0" applyFont="1" applyBorder="1"/>
    <xf numFmtId="0" fontId="0" fillId="5" borderId="11" xfId="0" applyFill="1" applyBorder="1"/>
    <xf numFmtId="0" fontId="4" fillId="0" borderId="6" xfId="0" applyFont="1" applyFill="1" applyBorder="1" applyAlignment="1">
      <alignment shrinkToFit="1"/>
    </xf>
    <xf numFmtId="0" fontId="4" fillId="0" borderId="1" xfId="0" applyFont="1" applyBorder="1" applyAlignment="1">
      <alignment horizontal="center" shrinkToFit="1"/>
    </xf>
    <xf numFmtId="49" fontId="4" fillId="0" borderId="1" xfId="0" applyNumberFormat="1" applyFont="1" applyBorder="1" applyAlignment="1">
      <alignment horizontal="center" shrinkToFit="1"/>
    </xf>
    <xf numFmtId="0" fontId="4" fillId="0" borderId="1" xfId="0" applyFont="1" applyFill="1" applyBorder="1" applyAlignment="1">
      <alignment shrinkToFit="1"/>
    </xf>
    <xf numFmtId="3" fontId="4" fillId="0" borderId="1" xfId="0" applyNumberFormat="1" applyFont="1" applyFill="1" applyBorder="1"/>
    <xf numFmtId="0" fontId="14" fillId="0" borderId="0" xfId="13" applyFont="1" applyFill="1" applyAlignment="1">
      <alignment horizontal="center"/>
    </xf>
    <xf numFmtId="0" fontId="19" fillId="0" borderId="0" xfId="0" applyFont="1" applyFill="1" applyBorder="1"/>
    <xf numFmtId="0" fontId="14" fillId="0" borderId="104" xfId="0" applyFont="1" applyFill="1" applyBorder="1" applyAlignment="1">
      <alignment horizontal="left"/>
    </xf>
    <xf numFmtId="0" fontId="7" fillId="14" borderId="104" xfId="0" applyFont="1" applyFill="1" applyBorder="1" applyAlignment="1">
      <alignment horizontal="left" vertical="center"/>
    </xf>
    <xf numFmtId="0" fontId="4" fillId="0" borderId="48" xfId="0" applyFont="1" applyBorder="1" applyAlignment="1">
      <alignment horizontal="left"/>
    </xf>
    <xf numFmtId="0" fontId="7" fillId="5" borderId="104" xfId="0" applyFont="1" applyFill="1" applyBorder="1" applyAlignment="1">
      <alignment horizontal="center" vertical="center"/>
    </xf>
    <xf numFmtId="0" fontId="7" fillId="5" borderId="103" xfId="0" applyFont="1" applyFill="1" applyBorder="1" applyAlignment="1">
      <alignment horizontal="center" vertical="center"/>
    </xf>
    <xf numFmtId="0" fontId="19" fillId="0" borderId="48" xfId="0" applyFont="1" applyFill="1" applyBorder="1" applyAlignment="1">
      <alignment horizontal="left" vertical="top" wrapText="1"/>
    </xf>
    <xf numFmtId="0" fontId="19" fillId="0" borderId="48" xfId="0" applyFont="1" applyBorder="1" applyAlignment="1">
      <alignment horizontal="left" vertical="top" wrapText="1"/>
    </xf>
    <xf numFmtId="3" fontId="19" fillId="0" borderId="48" xfId="0" applyNumberFormat="1" applyFont="1" applyFill="1" applyBorder="1" applyAlignment="1">
      <alignment horizontal="center"/>
    </xf>
    <xf numFmtId="3" fontId="33" fillId="0" borderId="48" xfId="0" applyNumberFormat="1" applyFont="1" applyFill="1" applyBorder="1" applyAlignment="1">
      <alignment horizontal="center"/>
    </xf>
    <xf numFmtId="3" fontId="19" fillId="3" borderId="48" xfId="0" applyNumberFormat="1" applyFont="1" applyFill="1" applyBorder="1" applyAlignment="1">
      <alignment horizontal="center" vertical="top"/>
    </xf>
    <xf numFmtId="0" fontId="19" fillId="0" borderId="103" xfId="0" applyFont="1" applyFill="1" applyBorder="1" applyAlignment="1">
      <alignment horizontal="center" vertical="center"/>
    </xf>
    <xf numFmtId="0" fontId="14" fillId="0" borderId="103" xfId="0" applyFont="1" applyFill="1" applyBorder="1"/>
    <xf numFmtId="0" fontId="7" fillId="5" borderId="104" xfId="0" quotePrefix="1" applyFont="1" applyFill="1" applyBorder="1" applyAlignment="1">
      <alignment horizontal="center" vertical="center" wrapText="1"/>
    </xf>
    <xf numFmtId="0" fontId="4" fillId="0" borderId="83" xfId="0" applyFont="1" applyFill="1" applyBorder="1" applyAlignment="1"/>
    <xf numFmtId="0" fontId="4" fillId="0" borderId="86" xfId="0" applyFont="1" applyFill="1" applyBorder="1" applyAlignment="1"/>
    <xf numFmtId="0" fontId="19" fillId="0" borderId="57" xfId="0" applyFont="1" applyFill="1" applyBorder="1" applyAlignment="1">
      <alignment horizontal="center"/>
    </xf>
    <xf numFmtId="0" fontId="4" fillId="0" borderId="48" xfId="0" applyFont="1" applyFill="1" applyBorder="1" applyAlignment="1"/>
    <xf numFmtId="0" fontId="4" fillId="0" borderId="0" xfId="0" applyFont="1" applyFill="1" applyBorder="1" applyAlignment="1"/>
    <xf numFmtId="0" fontId="4" fillId="0" borderId="48" xfId="0" applyFont="1" applyFill="1" applyBorder="1" applyAlignment="1">
      <alignment vertical="center"/>
    </xf>
    <xf numFmtId="0" fontId="4" fillId="3" borderId="57" xfId="0" applyFont="1" applyFill="1" applyBorder="1" applyAlignment="1">
      <alignment horizontal="center"/>
    </xf>
    <xf numFmtId="3" fontId="19" fillId="3" borderId="57" xfId="0" applyNumberFormat="1" applyFont="1" applyFill="1" applyBorder="1" applyAlignment="1">
      <alignment horizontal="center"/>
    </xf>
    <xf numFmtId="0" fontId="14" fillId="21" borderId="7" xfId="23" applyFont="1" applyFill="1" applyBorder="1" applyAlignment="1">
      <alignment horizontal="left" vertical="center" wrapText="1"/>
    </xf>
    <xf numFmtId="0" fontId="14" fillId="21" borderId="48" xfId="23" applyFont="1" applyFill="1" applyBorder="1" applyAlignment="1">
      <alignment horizontal="left" vertical="center" wrapText="1"/>
    </xf>
    <xf numFmtId="0" fontId="19" fillId="0" borderId="57" xfId="23" applyFont="1" applyFill="1" applyBorder="1" applyAlignment="1">
      <alignment horizontal="left" vertical="center"/>
    </xf>
    <xf numFmtId="17" fontId="74" fillId="0" borderId="48" xfId="0" applyNumberFormat="1" applyFont="1" applyFill="1" applyBorder="1"/>
    <xf numFmtId="0" fontId="19" fillId="0" borderId="48" xfId="23" applyFont="1" applyFill="1" applyBorder="1" applyAlignment="1">
      <alignment horizontal="left" vertical="center" wrapText="1"/>
    </xf>
    <xf numFmtId="0" fontId="14" fillId="0" borderId="57" xfId="23" applyFont="1" applyFill="1" applyBorder="1" applyAlignment="1">
      <alignment horizontal="left" vertical="center" wrapText="1"/>
    </xf>
    <xf numFmtId="0" fontId="19" fillId="18" borderId="48" xfId="0" applyFont="1" applyFill="1" applyBorder="1" applyProtection="1">
      <protection locked="0"/>
    </xf>
    <xf numFmtId="0" fontId="14" fillId="0" borderId="48" xfId="23" applyFont="1" applyFill="1" applyBorder="1" applyAlignment="1">
      <alignment horizontal="left" vertical="center" wrapText="1"/>
    </xf>
    <xf numFmtId="0" fontId="19" fillId="18" borderId="57" xfId="0" applyFont="1" applyFill="1" applyBorder="1" applyProtection="1">
      <protection locked="0"/>
    </xf>
    <xf numFmtId="0" fontId="19" fillId="0" borderId="6" xfId="23" applyFont="1" applyFill="1" applyBorder="1" applyAlignment="1">
      <alignment horizontal="left" vertical="center" wrapText="1"/>
    </xf>
    <xf numFmtId="0" fontId="74" fillId="0" borderId="48" xfId="0" applyFont="1" applyFill="1" applyBorder="1" applyAlignment="1">
      <alignment horizontal="left" vertical="top" wrapText="1"/>
    </xf>
    <xf numFmtId="0" fontId="14" fillId="21" borderId="60" xfId="23" applyFont="1" applyFill="1" applyBorder="1" applyAlignment="1">
      <alignment vertical="center" wrapText="1"/>
    </xf>
    <xf numFmtId="0" fontId="74" fillId="0" borderId="53" xfId="0" applyFont="1" applyFill="1" applyBorder="1"/>
    <xf numFmtId="0" fontId="19" fillId="18" borderId="118" xfId="23" applyFont="1" applyFill="1" applyBorder="1" applyAlignment="1">
      <alignment horizontal="left" vertical="center" wrapText="1"/>
    </xf>
    <xf numFmtId="0" fontId="19" fillId="18" borderId="7" xfId="23" applyFont="1" applyFill="1" applyBorder="1" applyAlignment="1">
      <alignment horizontal="left" vertical="center" wrapText="1"/>
    </xf>
    <xf numFmtId="0" fontId="74" fillId="0" borderId="6" xfId="0" applyFont="1" applyFill="1" applyBorder="1"/>
    <xf numFmtId="0" fontId="74" fillId="0" borderId="53" xfId="0" applyFont="1" applyFill="1" applyBorder="1" applyAlignment="1">
      <alignment horizontal="center"/>
    </xf>
    <xf numFmtId="0" fontId="19" fillId="18" borderId="57" xfId="23" applyFont="1" applyFill="1" applyBorder="1" applyAlignment="1">
      <alignment horizontal="left" vertical="center" wrapText="1"/>
    </xf>
    <xf numFmtId="0" fontId="19" fillId="18" borderId="6" xfId="0" applyFont="1" applyFill="1" applyBorder="1" applyProtection="1">
      <protection locked="0"/>
    </xf>
    <xf numFmtId="0" fontId="19" fillId="18" borderId="48" xfId="23" applyFont="1" applyFill="1" applyBorder="1" applyAlignment="1">
      <alignment horizontal="left" vertical="center" wrapText="1"/>
    </xf>
    <xf numFmtId="0" fontId="14" fillId="22" borderId="57" xfId="23" applyFont="1" applyFill="1" applyBorder="1" applyAlignment="1">
      <alignment horizontal="left" vertical="center" wrapText="1"/>
    </xf>
    <xf numFmtId="0" fontId="74" fillId="0" borderId="6" xfId="0" applyFont="1" applyFill="1" applyBorder="1" applyAlignment="1">
      <alignment horizontal="center"/>
    </xf>
    <xf numFmtId="0" fontId="19" fillId="18" borderId="104" xfId="23" applyFont="1" applyFill="1" applyBorder="1" applyAlignment="1">
      <alignment horizontal="left" vertical="center" wrapText="1"/>
    </xf>
    <xf numFmtId="0" fontId="4" fillId="0" borderId="119" xfId="0" applyFont="1" applyFill="1" applyBorder="1" applyAlignment="1">
      <alignment horizontal="center"/>
    </xf>
    <xf numFmtId="49" fontId="4" fillId="0" borderId="119" xfId="0" applyNumberFormat="1" applyFont="1" applyFill="1" applyBorder="1" applyAlignment="1">
      <alignment horizontal="center" shrinkToFit="1"/>
    </xf>
    <xf numFmtId="0" fontId="4" fillId="0" borderId="119" xfId="0" applyFont="1" applyFill="1" applyBorder="1" applyAlignment="1">
      <alignment horizontal="left"/>
    </xf>
    <xf numFmtId="3" fontId="4" fillId="0" borderId="119" xfId="0" applyNumberFormat="1" applyFont="1" applyFill="1" applyBorder="1"/>
    <xf numFmtId="0" fontId="107" fillId="0" borderId="104" xfId="0" applyFont="1" applyBorder="1" applyAlignment="1">
      <alignment horizontal="center" vertical="center" wrapText="1"/>
    </xf>
    <xf numFmtId="0" fontId="3" fillId="0" borderId="52" xfId="0" applyFont="1" applyBorder="1" applyAlignment="1">
      <alignment horizontal="right"/>
    </xf>
    <xf numFmtId="0" fontId="19" fillId="0" borderId="104" xfId="13" applyFont="1" applyFill="1" applyBorder="1" applyAlignment="1">
      <alignment horizontal="center" vertical="center" wrapText="1"/>
    </xf>
    <xf numFmtId="0" fontId="22" fillId="0" borderId="50" xfId="13" applyFont="1" applyFill="1" applyBorder="1" applyAlignment="1">
      <alignment horizontal="left" vertical="top" wrapText="1"/>
    </xf>
    <xf numFmtId="0" fontId="22" fillId="0" borderId="52" xfId="0" applyFont="1" applyFill="1" applyBorder="1" applyAlignment="1">
      <alignment horizontal="left" vertical="top" wrapText="1"/>
    </xf>
    <xf numFmtId="0" fontId="4" fillId="0" borderId="52" xfId="0" applyFont="1" applyFill="1" applyBorder="1" applyAlignment="1">
      <alignment vertical="center"/>
    </xf>
    <xf numFmtId="0" fontId="19" fillId="0" borderId="60" xfId="0" applyFont="1" applyFill="1" applyBorder="1" applyAlignment="1">
      <alignment horizontal="center"/>
    </xf>
    <xf numFmtId="0" fontId="4" fillId="0" borderId="55" xfId="0" applyFont="1" applyFill="1" applyBorder="1"/>
    <xf numFmtId="0" fontId="4" fillId="0" borderId="6" xfId="0" applyFont="1" applyFill="1" applyBorder="1" applyAlignment="1">
      <alignment horizontal="center" shrinkToFit="1"/>
    </xf>
    <xf numFmtId="0" fontId="31" fillId="0" borderId="6" xfId="0" applyFont="1" applyFill="1" applyBorder="1" applyAlignment="1">
      <alignment shrinkToFit="1"/>
    </xf>
    <xf numFmtId="0" fontId="4" fillId="0" borderId="104" xfId="0" applyFont="1" applyBorder="1" applyAlignment="1">
      <alignment horizontal="center" vertical="center" wrapText="1"/>
    </xf>
    <xf numFmtId="0" fontId="19" fillId="0" borderId="6" xfId="0" applyFont="1" applyBorder="1" applyAlignment="1">
      <alignment horizontal="center"/>
    </xf>
    <xf numFmtId="0" fontId="19" fillId="0" borderId="12" xfId="0" applyFont="1" applyBorder="1" applyAlignment="1">
      <alignment horizontal="center"/>
    </xf>
    <xf numFmtId="0" fontId="4" fillId="0" borderId="104" xfId="0" applyFont="1" applyBorder="1" applyAlignment="1">
      <alignment horizontal="center" vertical="center" wrapText="1"/>
    </xf>
    <xf numFmtId="0" fontId="5" fillId="0" borderId="104" xfId="0" applyFont="1" applyBorder="1" applyAlignment="1">
      <alignment horizontal="center" vertical="center" wrapText="1"/>
    </xf>
    <xf numFmtId="49" fontId="19" fillId="0" borderId="0" xfId="0" applyNumberFormat="1" applyFont="1" applyFill="1" applyBorder="1" applyAlignment="1">
      <alignment horizontal="left"/>
    </xf>
    <xf numFmtId="49" fontId="19" fillId="0" borderId="55" xfId="0" applyNumberFormat="1" applyFont="1" applyBorder="1"/>
    <xf numFmtId="49" fontId="4" fillId="0" borderId="0" xfId="0" applyNumberFormat="1" applyFont="1" applyAlignment="1">
      <alignment horizontal="left" vertical="top" wrapText="1"/>
    </xf>
    <xf numFmtId="0" fontId="4" fillId="0" borderId="104" xfId="0" applyFont="1" applyBorder="1" applyAlignment="1">
      <alignment horizontal="center" vertical="center" wrapText="1"/>
    </xf>
    <xf numFmtId="0" fontId="19" fillId="0" borderId="6" xfId="0" applyFont="1" applyBorder="1" applyAlignment="1">
      <alignment horizontal="center"/>
    </xf>
    <xf numFmtId="0" fontId="14" fillId="3" borderId="48" xfId="0" applyFont="1" applyFill="1" applyBorder="1" applyAlignment="1">
      <alignment horizontal="center"/>
    </xf>
    <xf numFmtId="0" fontId="14" fillId="3" borderId="57" xfId="0" applyFont="1" applyFill="1" applyBorder="1" applyAlignment="1">
      <alignment horizontal="center"/>
    </xf>
    <xf numFmtId="0" fontId="14" fillId="3" borderId="104" xfId="0" applyFont="1" applyFill="1" applyBorder="1" applyAlignment="1">
      <alignment horizontal="center"/>
    </xf>
    <xf numFmtId="0" fontId="131" fillId="0" borderId="104" xfId="0" applyFont="1" applyBorder="1" applyAlignment="1">
      <alignment vertical="center"/>
    </xf>
    <xf numFmtId="0" fontId="131" fillId="0" borderId="104" xfId="0" applyFont="1" applyBorder="1"/>
    <xf numFmtId="0" fontId="132" fillId="0" borderId="0" xfId="0" applyFont="1" applyAlignment="1">
      <alignment vertical="center"/>
    </xf>
    <xf numFmtId="0" fontId="132" fillId="0" borderId="104" xfId="0" applyFont="1" applyBorder="1" applyAlignment="1">
      <alignment vertical="center"/>
    </xf>
    <xf numFmtId="0" fontId="4" fillId="0" borderId="104" xfId="0" applyFont="1" applyBorder="1" applyAlignment="1">
      <alignment horizontal="center" vertical="center" wrapText="1"/>
    </xf>
    <xf numFmtId="49" fontId="13" fillId="3" borderId="0" xfId="0" applyNumberFormat="1" applyFont="1" applyFill="1"/>
    <xf numFmtId="0" fontId="13" fillId="0" borderId="104" xfId="0" applyFont="1" applyBorder="1" applyAlignment="1">
      <alignment horizontal="center" vertical="center" wrapText="1"/>
    </xf>
    <xf numFmtId="0" fontId="13" fillId="3" borderId="40" xfId="0" applyFont="1" applyFill="1" applyBorder="1" applyAlignment="1">
      <alignment vertical="center" wrapText="1"/>
    </xf>
    <xf numFmtId="0" fontId="133" fillId="0" borderId="39" xfId="0" applyFont="1" applyBorder="1" applyAlignment="1">
      <alignment vertical="center" wrapText="1"/>
    </xf>
    <xf numFmtId="0" fontId="13" fillId="3" borderId="108" xfId="15" applyFont="1" applyFill="1" applyBorder="1" applyAlignment="1">
      <alignment horizontal="left" vertical="center"/>
    </xf>
    <xf numFmtId="0" fontId="4" fillId="0" borderId="105" xfId="15" applyFont="1" applyBorder="1" applyAlignment="1">
      <alignment horizontal="center" vertical="center"/>
    </xf>
    <xf numFmtId="0" fontId="13" fillId="3" borderId="108" xfId="0" applyFont="1" applyFill="1" applyBorder="1"/>
    <xf numFmtId="0" fontId="4" fillId="0" borderId="105" xfId="0" applyFont="1" applyBorder="1"/>
    <xf numFmtId="0" fontId="13" fillId="3" borderId="108" xfId="15" applyFont="1" applyFill="1" applyBorder="1" applyAlignment="1">
      <alignment horizontal="left"/>
    </xf>
    <xf numFmtId="0" fontId="13" fillId="3" borderId="104" xfId="0" applyFont="1" applyFill="1" applyBorder="1" applyAlignment="1">
      <alignment horizontal="left" vertical="center" wrapText="1"/>
    </xf>
    <xf numFmtId="0" fontId="13" fillId="3" borderId="108" xfId="15" applyFont="1" applyFill="1" applyBorder="1"/>
    <xf numFmtId="0" fontId="13" fillId="0" borderId="0" xfId="0" applyFont="1" applyBorder="1" applyAlignment="1">
      <alignment horizontal="left" vertical="center" wrapText="1"/>
    </xf>
    <xf numFmtId="0" fontId="14" fillId="5" borderId="104" xfId="0" applyFont="1" applyFill="1" applyBorder="1" applyAlignment="1">
      <alignment shrinkToFit="1"/>
    </xf>
    <xf numFmtId="0" fontId="14" fillId="3" borderId="104" xfId="0" applyFont="1" applyFill="1" applyBorder="1" applyAlignment="1">
      <alignment shrinkToFit="1"/>
    </xf>
    <xf numFmtId="0" fontId="19" fillId="0" borderId="104" xfId="0" applyFont="1" applyBorder="1" applyAlignment="1">
      <alignment shrinkToFit="1"/>
    </xf>
    <xf numFmtId="0" fontId="19" fillId="0" borderId="104" xfId="0" applyFont="1" applyBorder="1" applyAlignment="1">
      <alignment horizontal="center" shrinkToFit="1"/>
    </xf>
    <xf numFmtId="0" fontId="27" fillId="0" borderId="104" xfId="0" applyFont="1" applyBorder="1" applyAlignment="1">
      <alignment horizontal="center" vertical="top"/>
    </xf>
    <xf numFmtId="0" fontId="27" fillId="0" borderId="104" xfId="0" applyFont="1" applyBorder="1" applyAlignment="1">
      <alignment vertical="top"/>
    </xf>
    <xf numFmtId="0" fontId="27" fillId="0" borderId="104" xfId="0" applyFont="1" applyBorder="1" applyAlignment="1">
      <alignment horizontal="center"/>
    </xf>
    <xf numFmtId="0" fontId="27" fillId="0" borderId="104" xfId="0" applyFont="1" applyBorder="1"/>
    <xf numFmtId="0" fontId="14" fillId="0" borderId="104" xfId="0" applyFont="1" applyFill="1" applyBorder="1" applyAlignment="1">
      <alignment horizontal="left" vertical="top"/>
    </xf>
    <xf numFmtId="0" fontId="19" fillId="0" borderId="108" xfId="0" applyFont="1" applyFill="1" applyBorder="1" applyAlignment="1">
      <alignment horizontal="left" vertical="top"/>
    </xf>
    <xf numFmtId="0" fontId="19" fillId="0" borderId="105" xfId="0" applyFont="1" applyFill="1" applyBorder="1" applyAlignment="1">
      <alignment vertical="top"/>
    </xf>
    <xf numFmtId="0" fontId="14" fillId="5" borderId="104" xfId="0" applyFont="1" applyFill="1" applyBorder="1"/>
    <xf numFmtId="0" fontId="19" fillId="0" borderId="103" xfId="0" applyFont="1" applyBorder="1" applyAlignment="1">
      <alignment horizontal="center" shrinkToFit="1"/>
    </xf>
    <xf numFmtId="0" fontId="134" fillId="0" borderId="0" xfId="0" applyFont="1"/>
    <xf numFmtId="0" fontId="14" fillId="5" borderId="104" xfId="0" applyFont="1" applyFill="1" applyBorder="1" applyAlignment="1">
      <alignment horizontal="left" vertical="center"/>
    </xf>
    <xf numFmtId="0" fontId="4" fillId="0" borderId="104" xfId="0" applyFont="1" applyBorder="1" applyAlignment="1">
      <alignment horizontal="center" shrinkToFit="1"/>
    </xf>
    <xf numFmtId="0" fontId="19" fillId="0" borderId="105" xfId="0" applyFont="1" applyBorder="1"/>
    <xf numFmtId="0" fontId="28" fillId="0" borderId="104" xfId="0" applyFont="1" applyBorder="1" applyAlignment="1">
      <alignment vertical="center"/>
    </xf>
    <xf numFmtId="0" fontId="19" fillId="0" borderId="108" xfId="0" applyFont="1" applyBorder="1" applyAlignment="1">
      <alignment horizontal="center" vertical="top"/>
    </xf>
    <xf numFmtId="0" fontId="28" fillId="0" borderId="104" xfId="0" applyFont="1" applyBorder="1"/>
    <xf numFmtId="0" fontId="4" fillId="3" borderId="104" xfId="0" applyFont="1" applyFill="1" applyBorder="1" applyAlignment="1">
      <alignment horizontal="center" vertical="top" wrapText="1"/>
    </xf>
    <xf numFmtId="0" fontId="19" fillId="3" borderId="104" xfId="0" applyFont="1" applyFill="1" applyBorder="1" applyAlignment="1">
      <alignment horizontal="left" shrinkToFit="1"/>
    </xf>
    <xf numFmtId="0" fontId="19" fillId="3" borderId="104" xfId="0" applyFont="1" applyFill="1" applyBorder="1" applyAlignment="1">
      <alignment horizontal="center" shrinkToFit="1"/>
    </xf>
    <xf numFmtId="3" fontId="19" fillId="0" borderId="108" xfId="0" applyNumberFormat="1" applyFont="1" applyBorder="1" applyAlignment="1">
      <alignment horizontal="center"/>
    </xf>
    <xf numFmtId="0" fontId="33" fillId="0" borderId="104" xfId="0" applyFont="1" applyBorder="1" applyAlignment="1">
      <alignment shrinkToFit="1"/>
    </xf>
    <xf numFmtId="0" fontId="33" fillId="0" borderId="108" xfId="0" applyFont="1" applyBorder="1" applyAlignment="1">
      <alignment horizontal="center" vertical="top"/>
    </xf>
    <xf numFmtId="3" fontId="33" fillId="0" borderId="104" xfId="0" applyNumberFormat="1" applyFont="1" applyBorder="1" applyAlignment="1">
      <alignment horizontal="center" vertical="top"/>
    </xf>
    <xf numFmtId="0" fontId="13" fillId="0" borderId="12" xfId="0" applyFont="1" applyBorder="1" applyAlignment="1">
      <alignment horizontal="left" vertical="top"/>
    </xf>
    <xf numFmtId="0" fontId="4" fillId="0" borderId="12" xfId="0" applyFont="1" applyBorder="1" applyAlignment="1">
      <alignment horizontal="left" vertical="top"/>
    </xf>
    <xf numFmtId="3" fontId="19" fillId="0" borderId="108" xfId="0" applyNumberFormat="1" applyFont="1" applyBorder="1" applyAlignment="1">
      <alignment horizontal="center" vertical="top"/>
    </xf>
    <xf numFmtId="188" fontId="19" fillId="3" borderId="104" xfId="1" applyNumberFormat="1" applyFont="1" applyFill="1" applyBorder="1" applyAlignment="1">
      <alignment horizontal="center" shrinkToFit="1"/>
    </xf>
    <xf numFmtId="188" fontId="33" fillId="3" borderId="104" xfId="1" applyNumberFormat="1" applyFont="1" applyFill="1" applyBorder="1" applyAlignment="1">
      <alignment horizontal="center" shrinkToFit="1"/>
    </xf>
    <xf numFmtId="188" fontId="33" fillId="3" borderId="108" xfId="1" applyNumberFormat="1" applyFont="1" applyFill="1" applyBorder="1" applyAlignment="1">
      <alignment horizontal="center" shrinkToFit="1"/>
    </xf>
    <xf numFmtId="0" fontId="14" fillId="0" borderId="107" xfId="0" applyFont="1" applyFill="1" applyBorder="1" applyAlignment="1">
      <alignment horizontal="left"/>
    </xf>
    <xf numFmtId="0" fontId="4" fillId="0" borderId="12" xfId="0" applyFont="1" applyFill="1" applyBorder="1" applyAlignment="1">
      <alignment horizontal="center" vertical="center"/>
    </xf>
    <xf numFmtId="0" fontId="4" fillId="0" borderId="104" xfId="0" applyFont="1" applyFill="1" applyBorder="1" applyAlignment="1">
      <alignment horizontal="left" vertical="top" wrapText="1"/>
    </xf>
    <xf numFmtId="0" fontId="4" fillId="3" borderId="104" xfId="0" applyFont="1" applyFill="1" applyBorder="1" applyAlignment="1">
      <alignment vertical="top"/>
    </xf>
    <xf numFmtId="0" fontId="4" fillId="3" borderId="104" xfId="0" applyFont="1" applyFill="1" applyBorder="1" applyAlignment="1">
      <alignment horizontal="center" vertical="center"/>
    </xf>
    <xf numFmtId="0" fontId="19" fillId="0" borderId="104" xfId="0" applyFont="1" applyFill="1" applyBorder="1" applyAlignment="1">
      <alignment horizontal="left" shrinkToFit="1"/>
    </xf>
    <xf numFmtId="0" fontId="4" fillId="3" borderId="104" xfId="0" applyFont="1" applyFill="1" applyBorder="1" applyAlignment="1">
      <alignment vertical="center"/>
    </xf>
    <xf numFmtId="0" fontId="13" fillId="3" borderId="104" xfId="0" applyFont="1" applyFill="1" applyBorder="1"/>
    <xf numFmtId="0" fontId="31" fillId="3" borderId="104" xfId="0" applyFont="1" applyFill="1" applyBorder="1" applyAlignment="1">
      <alignment horizontal="center"/>
    </xf>
    <xf numFmtId="0" fontId="4" fillId="3" borderId="104" xfId="0" applyFont="1" applyFill="1" applyBorder="1" applyAlignment="1">
      <alignment horizontal="left" vertical="center" indent="2"/>
    </xf>
    <xf numFmtId="0" fontId="4" fillId="3" borderId="105" xfId="0" applyFont="1" applyFill="1" applyBorder="1"/>
    <xf numFmtId="0" fontId="19" fillId="3" borderId="104" xfId="0" applyFont="1" applyFill="1" applyBorder="1" applyAlignment="1">
      <alignment horizontal="center" vertical="center"/>
    </xf>
    <xf numFmtId="0" fontId="4" fillId="0" borderId="104" xfId="0" applyFont="1" applyBorder="1" applyAlignment="1">
      <alignment horizontal="left" vertical="top"/>
    </xf>
    <xf numFmtId="0" fontId="33" fillId="3" borderId="104" xfId="0" applyFont="1" applyFill="1" applyBorder="1" applyAlignment="1">
      <alignment horizontal="center"/>
    </xf>
    <xf numFmtId="0" fontId="33" fillId="3" borderId="104" xfId="0" applyFont="1" applyFill="1" applyBorder="1" applyAlignment="1">
      <alignment horizontal="center" shrinkToFit="1"/>
    </xf>
    <xf numFmtId="0" fontId="4" fillId="3" borderId="109" xfId="0" applyFont="1" applyFill="1" applyBorder="1"/>
    <xf numFmtId="0" fontId="19" fillId="3" borderId="104" xfId="0" applyFont="1" applyFill="1" applyBorder="1" applyAlignment="1">
      <alignment shrinkToFit="1"/>
    </xf>
    <xf numFmtId="0" fontId="4" fillId="0" borderId="104" xfId="0" applyFont="1" applyBorder="1" applyAlignment="1">
      <alignment shrinkToFit="1"/>
    </xf>
    <xf numFmtId="0" fontId="4" fillId="0" borderId="108" xfId="0" applyFont="1" applyBorder="1" applyAlignment="1">
      <alignment horizontal="center" vertical="top"/>
    </xf>
    <xf numFmtId="3" fontId="4" fillId="3" borderId="108" xfId="0" applyNumberFormat="1" applyFont="1" applyFill="1" applyBorder="1" applyAlignment="1">
      <alignment horizontal="center" vertical="top"/>
    </xf>
    <xf numFmtId="0" fontId="4" fillId="0" borderId="104" xfId="0" applyFont="1" applyBorder="1" applyAlignment="1">
      <alignment horizontal="left" shrinkToFit="1"/>
    </xf>
    <xf numFmtId="3" fontId="4" fillId="0" borderId="104" xfId="0" applyNumberFormat="1" applyFont="1" applyBorder="1" applyAlignment="1">
      <alignment horizontal="center" vertical="top"/>
    </xf>
    <xf numFmtId="3" fontId="33" fillId="3" borderId="104" xfId="0" applyNumberFormat="1" applyFont="1" applyFill="1" applyBorder="1" applyAlignment="1">
      <alignment horizontal="center" vertical="top"/>
    </xf>
    <xf numFmtId="0" fontId="33" fillId="0" borderId="104" xfId="0" applyFont="1" applyBorder="1" applyAlignment="1">
      <alignment horizontal="center" vertical="top"/>
    </xf>
    <xf numFmtId="0" fontId="4" fillId="3" borderId="104" xfId="0" applyFont="1" applyFill="1" applyBorder="1" applyAlignment="1">
      <alignment wrapText="1" shrinkToFit="1"/>
    </xf>
    <xf numFmtId="0" fontId="13" fillId="3" borderId="105" xfId="0" applyFont="1" applyFill="1" applyBorder="1" applyAlignment="1">
      <alignment horizontal="left" vertical="top"/>
    </xf>
    <xf numFmtId="0" fontId="4" fillId="3" borderId="105" xfId="0" applyFont="1" applyFill="1" applyBorder="1" applyAlignment="1">
      <alignment horizontal="left" vertical="top" wrapText="1"/>
    </xf>
    <xf numFmtId="0" fontId="4" fillId="3" borderId="104" xfId="0" applyFont="1" applyFill="1" applyBorder="1" applyAlignment="1">
      <alignment horizontal="left" wrapText="1" shrinkToFit="1"/>
    </xf>
    <xf numFmtId="0" fontId="13" fillId="3" borderId="104" xfId="0" applyFont="1" applyFill="1" applyBorder="1" applyAlignment="1">
      <alignment horizontal="left"/>
    </xf>
    <xf numFmtId="3" fontId="13" fillId="3" borderId="104" xfId="0" applyNumberFormat="1" applyFont="1" applyFill="1" applyBorder="1"/>
    <xf numFmtId="188" fontId="13" fillId="0" borderId="104" xfId="0" applyNumberFormat="1" applyFont="1" applyBorder="1"/>
    <xf numFmtId="0" fontId="2" fillId="0" borderId="48" xfId="0" applyFont="1" applyFill="1" applyBorder="1" applyAlignment="1">
      <alignment horizontal="left"/>
    </xf>
    <xf numFmtId="0" fontId="14" fillId="0" borderId="0" xfId="0" applyFont="1" applyAlignment="1">
      <alignment horizontal="left"/>
    </xf>
    <xf numFmtId="0" fontId="74" fillId="0" borderId="48" xfId="0" applyFont="1" applyFill="1" applyBorder="1" applyAlignment="1">
      <alignment horizontal="right"/>
    </xf>
    <xf numFmtId="3" fontId="74" fillId="0" borderId="48" xfId="0" applyNumberFormat="1" applyFont="1" applyFill="1" applyBorder="1" applyAlignment="1">
      <alignment horizontal="right"/>
    </xf>
    <xf numFmtId="3" fontId="19" fillId="0" borderId="76" xfId="1" applyNumberFormat="1" applyFont="1" applyFill="1" applyBorder="1" applyAlignment="1">
      <alignment horizontal="left" vertical="top" wrapText="1"/>
    </xf>
    <xf numFmtId="0" fontId="30" fillId="0" borderId="103" xfId="0" applyFont="1" applyBorder="1" applyAlignment="1">
      <alignment horizontal="center" shrinkToFit="1"/>
    </xf>
    <xf numFmtId="0" fontId="30" fillId="0" borderId="107" xfId="0" applyFont="1" applyBorder="1" applyAlignment="1">
      <alignment horizontal="center" shrinkToFit="1"/>
    </xf>
    <xf numFmtId="0" fontId="22" fillId="0" borderId="3" xfId="0" applyFont="1" applyBorder="1" applyAlignment="1">
      <alignment horizontal="left" vertical="top" wrapText="1"/>
    </xf>
    <xf numFmtId="0" fontId="22" fillId="0" borderId="92" xfId="0" applyFont="1" applyBorder="1" applyAlignment="1">
      <alignment horizontal="left" vertical="top" wrapText="1"/>
    </xf>
    <xf numFmtId="0" fontId="14" fillId="0" borderId="92" xfId="0" applyFont="1" applyBorder="1" applyAlignment="1">
      <alignment horizontal="left" vertical="top" wrapText="1"/>
    </xf>
    <xf numFmtId="49" fontId="19" fillId="0" borderId="92" xfId="0" applyNumberFormat="1" applyFont="1" applyBorder="1" applyAlignment="1">
      <alignment horizontal="left" vertical="top" wrapText="1"/>
    </xf>
    <xf numFmtId="1" fontId="19" fillId="0" borderId="92" xfId="0" applyNumberFormat="1" applyFont="1" applyBorder="1"/>
    <xf numFmtId="0" fontId="19" fillId="0" borderId="92" xfId="0" applyFont="1" applyBorder="1" applyAlignment="1">
      <alignment horizontal="left" vertical="top" wrapText="1"/>
    </xf>
    <xf numFmtId="0" fontId="14" fillId="0" borderId="92" xfId="0" applyFont="1" applyBorder="1"/>
    <xf numFmtId="0" fontId="19" fillId="0" borderId="92" xfId="0" applyNumberFormat="1" applyFont="1" applyBorder="1"/>
    <xf numFmtId="0" fontId="19" fillId="0" borderId="92" xfId="0" applyFont="1" applyBorder="1" applyAlignment="1">
      <alignment horizontal="left" vertical="center" readingOrder="1"/>
    </xf>
    <xf numFmtId="0" fontId="19" fillId="3" borderId="92" xfId="0" applyNumberFormat="1" applyFont="1" applyFill="1" applyBorder="1"/>
    <xf numFmtId="0" fontId="14" fillId="0" borderId="92" xfId="0" applyNumberFormat="1" applyFont="1" applyFill="1" applyBorder="1"/>
    <xf numFmtId="1" fontId="19" fillId="0" borderId="92" xfId="0" applyNumberFormat="1" applyFont="1" applyBorder="1" applyAlignment="1">
      <alignment horizontal="center"/>
    </xf>
    <xf numFmtId="0" fontId="30" fillId="0" borderId="6" xfId="0" applyFont="1" applyBorder="1" applyAlignment="1">
      <alignment horizontal="center" vertical="center" wrapText="1" shrinkToFit="1"/>
    </xf>
    <xf numFmtId="0" fontId="30" fillId="0"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20" fillId="0" borderId="0" xfId="0" applyFont="1"/>
    <xf numFmtId="0" fontId="21" fillId="0" borderId="0" xfId="0" applyFont="1"/>
    <xf numFmtId="0" fontId="3" fillId="0" borderId="0" xfId="0" applyFont="1"/>
    <xf numFmtId="0" fontId="30" fillId="0" borderId="0" xfId="0" applyFont="1" applyBorder="1" applyAlignment="1">
      <alignment horizontal="center" vertical="center" wrapText="1" shrinkToFit="1"/>
    </xf>
    <xf numFmtId="1" fontId="21" fillId="0" borderId="50" xfId="0" quotePrefix="1" applyNumberFormat="1" applyFont="1" applyBorder="1" applyAlignment="1">
      <alignment horizontal="center"/>
    </xf>
    <xf numFmtId="0" fontId="30" fillId="0" borderId="58" xfId="0" applyFont="1" applyBorder="1" applyAlignment="1">
      <alignment horizontal="left" shrinkToFit="1"/>
    </xf>
    <xf numFmtId="0" fontId="21" fillId="0" borderId="50" xfId="0" applyFont="1" applyBorder="1" applyAlignment="1">
      <alignment horizontal="center" shrinkToFit="1"/>
    </xf>
    <xf numFmtId="0" fontId="21" fillId="0" borderId="50" xfId="0" applyFont="1" applyBorder="1" applyAlignment="1">
      <alignment horizontal="center"/>
    </xf>
    <xf numFmtId="0" fontId="21" fillId="0" borderId="0" xfId="0" applyFont="1" applyBorder="1" applyAlignment="1">
      <alignment horizontal="center" shrinkToFit="1"/>
    </xf>
    <xf numFmtId="0" fontId="20" fillId="0" borderId="0" xfId="0" applyFont="1" applyBorder="1"/>
    <xf numFmtId="1" fontId="21" fillId="0" borderId="54" xfId="0" quotePrefix="1" applyNumberFormat="1" applyFont="1" applyBorder="1" applyAlignment="1">
      <alignment horizontal="center"/>
    </xf>
    <xf numFmtId="0" fontId="30" fillId="0" borderId="59" xfId="0" applyFont="1" applyBorder="1" applyAlignment="1">
      <alignment horizontal="left" shrinkToFit="1"/>
    </xf>
    <xf numFmtId="0" fontId="21" fillId="0" borderId="54" xfId="0" applyFont="1" applyBorder="1" applyAlignment="1">
      <alignment horizontal="center" shrinkToFit="1"/>
    </xf>
    <xf numFmtId="0" fontId="21" fillId="0" borderId="54" xfId="0" applyFont="1" applyBorder="1" applyAlignment="1">
      <alignment horizontal="center"/>
    </xf>
    <xf numFmtId="0" fontId="30" fillId="0" borderId="54" xfId="0" applyFont="1" applyBorder="1" applyAlignment="1">
      <alignment horizontal="center" shrinkToFit="1"/>
    </xf>
    <xf numFmtId="17" fontId="21" fillId="0" borderId="54" xfId="0" applyNumberFormat="1" applyFont="1" applyBorder="1" applyAlignment="1">
      <alignment horizontal="center"/>
    </xf>
    <xf numFmtId="0" fontId="30" fillId="0" borderId="52" xfId="0" applyFont="1" applyBorder="1" applyAlignment="1">
      <alignment horizontal="center"/>
    </xf>
    <xf numFmtId="0" fontId="12" fillId="0" borderId="60" xfId="0" applyFont="1" applyBorder="1" applyAlignment="1">
      <alignment horizontal="left" vertical="center" shrinkToFit="1"/>
    </xf>
    <xf numFmtId="0" fontId="21" fillId="0" borderId="52" xfId="0" applyFont="1" applyBorder="1" applyAlignment="1">
      <alignment horizontal="center"/>
    </xf>
    <xf numFmtId="0" fontId="30" fillId="0" borderId="0" xfId="0" applyFont="1" applyBorder="1" applyAlignment="1">
      <alignment horizontal="center" shrinkToFit="1"/>
    </xf>
    <xf numFmtId="1" fontId="21" fillId="0" borderId="52" xfId="0" quotePrefix="1" applyNumberFormat="1" applyFont="1" applyBorder="1" applyAlignment="1">
      <alignment horizontal="center"/>
    </xf>
    <xf numFmtId="0" fontId="3" fillId="0" borderId="60" xfId="0" applyFont="1" applyBorder="1" applyAlignment="1">
      <alignment horizontal="left" shrinkToFit="1"/>
    </xf>
    <xf numFmtId="17" fontId="21" fillId="0" borderId="52" xfId="0" applyNumberFormat="1" applyFont="1" applyBorder="1" applyAlignment="1">
      <alignment horizontal="center"/>
    </xf>
    <xf numFmtId="0" fontId="21" fillId="0" borderId="61" xfId="0" applyFont="1" applyBorder="1" applyAlignment="1"/>
    <xf numFmtId="0" fontId="21" fillId="0" borderId="52" xfId="0" applyFont="1" applyBorder="1" applyAlignment="1">
      <alignment horizontal="right" shrinkToFit="1"/>
    </xf>
    <xf numFmtId="0" fontId="21" fillId="0" borderId="0" xfId="0" applyFont="1" applyBorder="1" applyAlignment="1">
      <alignment shrinkToFit="1"/>
    </xf>
    <xf numFmtId="0" fontId="21" fillId="0" borderId="52" xfId="0" applyFont="1" applyBorder="1"/>
    <xf numFmtId="0" fontId="21" fillId="0" borderId="52" xfId="0" applyFont="1" applyBorder="1" applyAlignment="1"/>
    <xf numFmtId="0" fontId="21" fillId="0" borderId="52" xfId="0" applyFont="1" applyBorder="1" applyAlignment="1">
      <alignment shrinkToFit="1"/>
    </xf>
    <xf numFmtId="0" fontId="44" fillId="0" borderId="52" xfId="0" applyFont="1" applyBorder="1" applyAlignment="1">
      <alignment horizontal="center"/>
    </xf>
    <xf numFmtId="0" fontId="21" fillId="0" borderId="60" xfId="0" applyFont="1" applyBorder="1" applyAlignment="1"/>
    <xf numFmtId="0" fontId="44" fillId="0" borderId="52" xfId="0" applyFont="1" applyBorder="1" applyAlignment="1">
      <alignment shrinkToFit="1"/>
    </xf>
    <xf numFmtId="0" fontId="44" fillId="0" borderId="0" xfId="0" applyFont="1" applyBorder="1" applyAlignment="1">
      <alignment shrinkToFit="1"/>
    </xf>
    <xf numFmtId="0" fontId="21" fillId="0" borderId="56" xfId="0" applyFont="1" applyBorder="1" applyAlignment="1">
      <alignment horizontal="center"/>
    </xf>
    <xf numFmtId="0" fontId="3" fillId="0" borderId="62" xfId="0" applyFont="1" applyBorder="1" applyAlignment="1">
      <alignment horizontal="left" shrinkToFit="1"/>
    </xf>
    <xf numFmtId="0" fontId="44" fillId="0" borderId="56" xfId="0" applyFont="1" applyBorder="1" applyAlignment="1">
      <alignment horizontal="center"/>
    </xf>
    <xf numFmtId="0" fontId="21" fillId="0" borderId="56" xfId="0" applyFont="1" applyBorder="1"/>
    <xf numFmtId="0" fontId="21" fillId="0" borderId="56" xfId="0" applyFont="1" applyBorder="1" applyAlignment="1"/>
    <xf numFmtId="0" fontId="21" fillId="0" borderId="63" xfId="0" applyFont="1" applyBorder="1" applyAlignment="1"/>
    <xf numFmtId="0" fontId="44" fillId="0" borderId="56" xfId="0" applyFont="1" applyBorder="1" applyAlignment="1">
      <alignment shrinkToFit="1"/>
    </xf>
    <xf numFmtId="0" fontId="21" fillId="0" borderId="55" xfId="0" applyFont="1" applyBorder="1" applyAlignment="1">
      <alignment horizontal="center"/>
    </xf>
    <xf numFmtId="0" fontId="3" fillId="0" borderId="50" xfId="0" applyFont="1" applyBorder="1" applyAlignment="1">
      <alignment horizontal="left" shrinkToFit="1"/>
    </xf>
    <xf numFmtId="0" fontId="21" fillId="0" borderId="64" xfId="0" applyFont="1" applyBorder="1" applyAlignment="1">
      <alignment horizontal="center"/>
    </xf>
    <xf numFmtId="0" fontId="44" fillId="0" borderId="50" xfId="0" applyFont="1" applyBorder="1" applyAlignment="1">
      <alignment horizontal="center"/>
    </xf>
    <xf numFmtId="0" fontId="21" fillId="0" borderId="50" xfId="0" applyFont="1" applyBorder="1"/>
    <xf numFmtId="0" fontId="21" fillId="0" borderId="58" xfId="0" applyFont="1" applyBorder="1"/>
    <xf numFmtId="0" fontId="44" fillId="0" borderId="103" xfId="0" applyFont="1" applyBorder="1" applyAlignment="1">
      <alignment shrinkToFit="1"/>
    </xf>
    <xf numFmtId="1" fontId="44" fillId="0" borderId="54" xfId="0" quotePrefix="1" applyNumberFormat="1" applyFont="1" applyBorder="1" applyAlignment="1">
      <alignment horizontal="center"/>
    </xf>
    <xf numFmtId="0" fontId="3" fillId="0" borderId="59" xfId="0" quotePrefix="1" applyFont="1" applyBorder="1" applyAlignment="1">
      <alignment shrinkToFit="1"/>
    </xf>
    <xf numFmtId="0" fontId="44" fillId="0" borderId="54" xfId="0" applyFont="1" applyBorder="1"/>
    <xf numFmtId="0" fontId="44" fillId="0" borderId="54" xfId="0" applyFont="1" applyBorder="1" applyAlignment="1">
      <alignment shrinkToFit="1"/>
    </xf>
    <xf numFmtId="0" fontId="3" fillId="0" borderId="60" xfId="0" applyFont="1" applyBorder="1" applyAlignment="1">
      <alignment shrinkToFit="1"/>
    </xf>
    <xf numFmtId="0" fontId="44" fillId="0" borderId="52" xfId="0" applyFont="1" applyBorder="1"/>
    <xf numFmtId="1" fontId="44" fillId="0" borderId="52" xfId="0" quotePrefix="1" applyNumberFormat="1" applyFont="1" applyBorder="1" applyAlignment="1">
      <alignment horizontal="center"/>
    </xf>
    <xf numFmtId="0" fontId="21" fillId="0" borderId="60" xfId="0" quotePrefix="1" applyFont="1" applyFill="1" applyBorder="1" applyAlignment="1">
      <alignment shrinkToFit="1"/>
    </xf>
    <xf numFmtId="0" fontId="21" fillId="0" borderId="6" xfId="0" applyFont="1" applyBorder="1" applyAlignment="1">
      <alignment horizontal="center" shrinkToFit="1"/>
    </xf>
    <xf numFmtId="0" fontId="44" fillId="0" borderId="55" xfId="0" applyFont="1" applyBorder="1"/>
    <xf numFmtId="0" fontId="44" fillId="0" borderId="55" xfId="0" applyFont="1" applyBorder="1" applyAlignment="1">
      <alignment shrinkToFit="1"/>
    </xf>
    <xf numFmtId="0" fontId="21" fillId="0" borderId="52" xfId="0" applyFont="1" applyFill="1" applyBorder="1" applyAlignment="1">
      <alignment horizontal="left"/>
    </xf>
    <xf numFmtId="0" fontId="44" fillId="0" borderId="55" xfId="0" applyFont="1" applyBorder="1" applyAlignment="1">
      <alignment horizontal="center"/>
    </xf>
    <xf numFmtId="0" fontId="21" fillId="0" borderId="52" xfId="0" applyFont="1" applyFill="1" applyBorder="1" applyAlignment="1">
      <alignment horizontal="center"/>
    </xf>
    <xf numFmtId="0" fontId="44" fillId="0" borderId="60" xfId="0" applyFont="1" applyBorder="1" applyAlignment="1">
      <alignment horizontal="center"/>
    </xf>
    <xf numFmtId="0" fontId="21" fillId="0" borderId="52" xfId="0" applyFont="1" applyBorder="1" applyAlignment="1">
      <alignment horizontal="center" shrinkToFit="1"/>
    </xf>
    <xf numFmtId="3" fontId="21" fillId="0" borderId="52" xfId="0" applyNumberFormat="1" applyFont="1" applyBorder="1" applyAlignment="1"/>
    <xf numFmtId="0" fontId="44" fillId="0" borderId="52" xfId="0" applyFont="1" applyBorder="1" applyAlignment="1"/>
    <xf numFmtId="0" fontId="44" fillId="0" borderId="65" xfId="0" applyFont="1" applyBorder="1" applyAlignment="1"/>
    <xf numFmtId="0" fontId="21" fillId="0" borderId="0" xfId="0" quotePrefix="1" applyFont="1" applyFill="1" applyBorder="1" applyAlignment="1">
      <alignment shrinkToFit="1"/>
    </xf>
    <xf numFmtId="0" fontId="44" fillId="0" borderId="54" xfId="0" applyFont="1" applyBorder="1" applyAlignment="1">
      <alignment horizontal="center"/>
    </xf>
    <xf numFmtId="0" fontId="44" fillId="0" borderId="59" xfId="0" applyFont="1" applyBorder="1" applyAlignment="1">
      <alignment horizontal="center"/>
    </xf>
    <xf numFmtId="3" fontId="44" fillId="0" borderId="52" xfId="0" applyNumberFormat="1" applyFont="1" applyBorder="1" applyAlignment="1"/>
    <xf numFmtId="0" fontId="21" fillId="0" borderId="52" xfId="0" quotePrefix="1" applyFont="1" applyFill="1" applyBorder="1" applyAlignment="1">
      <alignment shrinkToFit="1"/>
    </xf>
    <xf numFmtId="1" fontId="44" fillId="0" borderId="55" xfId="0" quotePrefix="1" applyNumberFormat="1" applyFont="1" applyBorder="1" applyAlignment="1">
      <alignment horizontal="center"/>
    </xf>
    <xf numFmtId="0" fontId="21" fillId="0" borderId="66" xfId="0" quotePrefix="1" applyFont="1" applyFill="1" applyBorder="1" applyAlignment="1">
      <alignment shrinkToFit="1"/>
    </xf>
    <xf numFmtId="0" fontId="21" fillId="0" borderId="6" xfId="0" applyFont="1" applyBorder="1" applyAlignment="1">
      <alignment horizontal="center"/>
    </xf>
    <xf numFmtId="0" fontId="21" fillId="0" borderId="8" xfId="0" applyFont="1" applyBorder="1" applyAlignment="1">
      <alignment horizontal="center" shrinkToFit="1"/>
    </xf>
    <xf numFmtId="0" fontId="21" fillId="0" borderId="55" xfId="0" applyFont="1" applyBorder="1" applyAlignment="1">
      <alignment horizontal="center" shrinkToFit="1"/>
    </xf>
    <xf numFmtId="1" fontId="44" fillId="0" borderId="104" xfId="0" quotePrefix="1" applyNumberFormat="1" applyFont="1" applyBorder="1" applyAlignment="1">
      <alignment horizontal="center"/>
    </xf>
    <xf numFmtId="0" fontId="21" fillId="0" borderId="109" xfId="0" quotePrefix="1" applyFont="1" applyFill="1" applyBorder="1" applyAlignment="1">
      <alignment shrinkToFit="1"/>
    </xf>
    <xf numFmtId="0" fontId="44" fillId="0" borderId="104" xfId="0" applyFont="1" applyBorder="1"/>
    <xf numFmtId="0" fontId="21" fillId="0" borderId="104" xfId="0" applyFont="1" applyFill="1" applyBorder="1" applyAlignment="1">
      <alignment horizontal="center"/>
    </xf>
    <xf numFmtId="0" fontId="44" fillId="0" borderId="108" xfId="0" applyFont="1" applyBorder="1"/>
    <xf numFmtId="3" fontId="21" fillId="0" borderId="104" xfId="0" applyNumberFormat="1" applyFont="1" applyBorder="1"/>
    <xf numFmtId="0" fontId="21" fillId="0" borderId="104" xfId="0" applyFont="1" applyBorder="1" applyAlignment="1">
      <alignment horizontal="center"/>
    </xf>
    <xf numFmtId="0" fontId="21" fillId="0" borderId="104" xfId="0" applyFont="1" applyBorder="1" applyAlignment="1">
      <alignment shrinkToFit="1"/>
    </xf>
    <xf numFmtId="0" fontId="30" fillId="0" borderId="0" xfId="2" applyFont="1" applyAlignment="1"/>
    <xf numFmtId="3" fontId="30" fillId="0" borderId="0" xfId="2" applyNumberFormat="1" applyFont="1"/>
    <xf numFmtId="0" fontId="30" fillId="0" borderId="0" xfId="2" applyFont="1"/>
    <xf numFmtId="0" fontId="136" fillId="0" borderId="0" xfId="0" applyFont="1" applyFill="1"/>
    <xf numFmtId="0" fontId="21" fillId="0" borderId="0" xfId="2" applyFont="1"/>
    <xf numFmtId="3" fontId="21" fillId="0" borderId="0" xfId="2" applyNumberFormat="1" applyFont="1"/>
    <xf numFmtId="0" fontId="136" fillId="0" borderId="0" xfId="2" applyFont="1"/>
    <xf numFmtId="0" fontId="136" fillId="0" borderId="0" xfId="0" applyFont="1"/>
    <xf numFmtId="0" fontId="3" fillId="0" borderId="0" xfId="2" applyFont="1"/>
    <xf numFmtId="3" fontId="136" fillId="0" borderId="0" xfId="2" applyNumberFormat="1" applyFont="1"/>
    <xf numFmtId="3" fontId="3" fillId="0" borderId="0" xfId="2" applyNumberFormat="1" applyFont="1"/>
    <xf numFmtId="0" fontId="44" fillId="0" borderId="60" xfId="0" applyFont="1" applyBorder="1" applyAlignment="1">
      <alignment horizontal="center" shrinkToFit="1"/>
    </xf>
    <xf numFmtId="0" fontId="137" fillId="0" borderId="60" xfId="0" applyFont="1" applyBorder="1" applyAlignment="1">
      <alignment shrinkToFit="1"/>
    </xf>
    <xf numFmtId="0" fontId="136" fillId="0" borderId="52" xfId="0" applyFont="1" applyBorder="1" applyAlignment="1">
      <alignment horizontal="center" shrinkToFit="1"/>
    </xf>
    <xf numFmtId="0" fontId="21" fillId="0" borderId="59" xfId="0" quotePrefix="1" applyFont="1" applyBorder="1" applyAlignment="1">
      <alignment horizontal="left" shrinkToFit="1"/>
    </xf>
    <xf numFmtId="0" fontId="136" fillId="0" borderId="54" xfId="0" applyFont="1" applyBorder="1" applyAlignment="1">
      <alignment horizontal="center" shrinkToFit="1"/>
    </xf>
    <xf numFmtId="0" fontId="30" fillId="0" borderId="55" xfId="0" applyFont="1" applyBorder="1" applyAlignment="1">
      <alignment horizontal="center"/>
    </xf>
    <xf numFmtId="0" fontId="3" fillId="0" borderId="61" xfId="0" applyFont="1" applyBorder="1" applyAlignment="1">
      <alignment horizontal="left" vertical="center" shrinkToFit="1"/>
    </xf>
    <xf numFmtId="0" fontId="136" fillId="0" borderId="55" xfId="0" applyFont="1" applyBorder="1" applyAlignment="1">
      <alignment horizontal="center" shrinkToFit="1"/>
    </xf>
    <xf numFmtId="0" fontId="30" fillId="0" borderId="55" xfId="0" applyFont="1" applyBorder="1" applyAlignment="1">
      <alignment horizontal="center" shrinkToFit="1"/>
    </xf>
    <xf numFmtId="0" fontId="3" fillId="0" borderId="59" xfId="0" applyFont="1" applyBorder="1" applyAlignment="1">
      <alignment horizontal="left" shrinkToFit="1"/>
    </xf>
    <xf numFmtId="0" fontId="21" fillId="0" borderId="54" xfId="0" applyFont="1" applyBorder="1"/>
    <xf numFmtId="0" fontId="3" fillId="0" borderId="60" xfId="0" quotePrefix="1" applyFont="1" applyBorder="1" applyAlignment="1">
      <alignment horizontal="left" shrinkToFit="1"/>
    </xf>
    <xf numFmtId="0" fontId="21" fillId="0" borderId="55" xfId="0" applyFont="1" applyBorder="1"/>
    <xf numFmtId="17" fontId="21" fillId="0" borderId="54" xfId="0" quotePrefix="1" applyNumberFormat="1" applyFont="1" applyBorder="1" applyAlignment="1">
      <alignment horizontal="center"/>
    </xf>
    <xf numFmtId="0" fontId="21" fillId="0" borderId="52" xfId="0" applyFont="1" applyFill="1" applyBorder="1" applyAlignment="1">
      <alignment horizontal="center" shrinkToFit="1"/>
    </xf>
    <xf numFmtId="0" fontId="3" fillId="0" borderId="60" xfId="0" quotePrefix="1" applyFont="1" applyBorder="1" applyAlignment="1">
      <alignment shrinkToFit="1"/>
    </xf>
    <xf numFmtId="17" fontId="21" fillId="0" borderId="52" xfId="0" quotePrefix="1" applyNumberFormat="1" applyFont="1" applyBorder="1" applyAlignment="1">
      <alignment horizontal="center"/>
    </xf>
    <xf numFmtId="0" fontId="21" fillId="0" borderId="52" xfId="0" applyFont="1" applyFill="1" applyBorder="1" applyAlignment="1">
      <alignment shrinkToFit="1"/>
    </xf>
    <xf numFmtId="0" fontId="21" fillId="0" borderId="55" xfId="0" applyFont="1" applyFill="1" applyBorder="1" applyAlignment="1">
      <alignment horizontal="center"/>
    </xf>
    <xf numFmtId="0" fontId="136" fillId="0" borderId="6" xfId="0" applyFont="1" applyBorder="1" applyAlignment="1">
      <alignment horizontal="center" shrinkToFit="1"/>
    </xf>
    <xf numFmtId="0" fontId="44" fillId="0" borderId="65" xfId="0" applyFont="1" applyBorder="1"/>
    <xf numFmtId="0" fontId="44" fillId="0" borderId="65" xfId="0" applyFont="1" applyBorder="1" applyAlignment="1">
      <alignment shrinkToFit="1"/>
    </xf>
    <xf numFmtId="0" fontId="21" fillId="0" borderId="6" xfId="0" applyFont="1" applyFill="1" applyBorder="1" applyAlignment="1">
      <alignment horizontal="center"/>
    </xf>
    <xf numFmtId="0" fontId="44" fillId="0" borderId="6" xfId="0" applyFont="1" applyBorder="1"/>
    <xf numFmtId="0" fontId="44" fillId="0" borderId="7" xfId="0" applyFont="1" applyBorder="1"/>
    <xf numFmtId="0" fontId="44" fillId="0" borderId="6" xfId="0" quotePrefix="1" applyFont="1" applyBorder="1" applyAlignment="1">
      <alignment shrinkToFit="1"/>
    </xf>
    <xf numFmtId="0" fontId="136" fillId="0" borderId="67" xfId="0" applyFont="1" applyBorder="1" applyAlignment="1">
      <alignment horizontal="center" shrinkToFit="1"/>
    </xf>
    <xf numFmtId="0" fontId="21" fillId="0" borderId="56" xfId="0" quotePrefix="1" applyFont="1" applyBorder="1" applyAlignment="1">
      <alignment shrinkToFit="1"/>
    </xf>
    <xf numFmtId="0" fontId="136" fillId="0" borderId="63" xfId="0" applyFont="1" applyBorder="1" applyAlignment="1">
      <alignment horizontal="center" shrinkToFit="1"/>
    </xf>
    <xf numFmtId="0" fontId="21" fillId="0" borderId="56" xfId="0" applyFont="1" applyFill="1" applyBorder="1" applyAlignment="1">
      <alignment horizontal="center"/>
    </xf>
    <xf numFmtId="0" fontId="44" fillId="0" borderId="56" xfId="0" applyFont="1" applyBorder="1"/>
    <xf numFmtId="0" fontId="21" fillId="0" borderId="61" xfId="0" quotePrefix="1" applyFont="1" applyBorder="1" applyAlignment="1">
      <alignment shrinkToFit="1"/>
    </xf>
    <xf numFmtId="0" fontId="21" fillId="3" borderId="61" xfId="0" quotePrefix="1" applyFont="1" applyFill="1" applyBorder="1" applyAlignment="1">
      <alignment shrinkToFit="1"/>
    </xf>
    <xf numFmtId="0" fontId="44" fillId="0" borderId="61" xfId="0" quotePrefix="1" applyFont="1" applyBorder="1" applyAlignment="1">
      <alignment shrinkToFit="1"/>
    </xf>
    <xf numFmtId="0" fontId="3" fillId="0" borderId="55" xfId="0" applyFont="1" applyBorder="1" applyAlignment="1">
      <alignment horizontal="center" shrinkToFit="1"/>
    </xf>
    <xf numFmtId="0" fontId="3" fillId="0" borderId="55" xfId="0" applyFont="1" applyBorder="1" applyAlignment="1">
      <alignment horizontal="center"/>
    </xf>
    <xf numFmtId="3" fontId="21" fillId="0" borderId="55" xfId="0" applyNumberFormat="1" applyFont="1" applyBorder="1"/>
    <xf numFmtId="0" fontId="44" fillId="0" borderId="6" xfId="0" applyFont="1" applyBorder="1" applyAlignment="1">
      <alignment shrinkToFit="1"/>
    </xf>
    <xf numFmtId="3" fontId="44" fillId="0" borderId="55" xfId="0" applyNumberFormat="1" applyFont="1" applyBorder="1"/>
    <xf numFmtId="0" fontId="21" fillId="0" borderId="65" xfId="0" applyFont="1" applyBorder="1" applyAlignment="1"/>
    <xf numFmtId="0" fontId="21" fillId="0" borderId="59" xfId="0" applyFont="1" applyBorder="1" applyAlignment="1"/>
    <xf numFmtId="0" fontId="21" fillId="0" borderId="55" xfId="0" applyFont="1" applyBorder="1" applyAlignment="1"/>
    <xf numFmtId="0" fontId="44" fillId="0" borderId="104" xfId="0" applyFont="1" applyBorder="1" applyAlignment="1">
      <alignment horizontal="center"/>
    </xf>
    <xf numFmtId="0" fontId="44" fillId="0" borderId="108" xfId="0" quotePrefix="1" applyFont="1" applyBorder="1" applyAlignment="1">
      <alignment shrinkToFit="1"/>
    </xf>
    <xf numFmtId="0" fontId="136" fillId="0" borderId="104" xfId="0" applyFont="1" applyBorder="1" applyAlignment="1">
      <alignment horizontal="center" shrinkToFit="1"/>
    </xf>
    <xf numFmtId="3" fontId="21" fillId="0" borderId="108" xfId="0" applyNumberFormat="1" applyFont="1" applyBorder="1" applyAlignment="1"/>
    <xf numFmtId="0" fontId="44" fillId="0" borderId="104" xfId="0" applyFont="1" applyBorder="1" applyAlignment="1">
      <alignment horizontal="right" shrinkToFit="1"/>
    </xf>
    <xf numFmtId="0" fontId="21" fillId="0" borderId="0" xfId="0" applyFont="1" applyBorder="1"/>
    <xf numFmtId="0" fontId="94" fillId="0" borderId="0" xfId="0" applyFont="1"/>
    <xf numFmtId="0" fontId="30" fillId="0" borderId="50" xfId="0" applyFont="1" applyBorder="1" applyAlignment="1">
      <alignment horizontal="center" vertical="center" wrapText="1" shrinkToFit="1"/>
    </xf>
    <xf numFmtId="0" fontId="21" fillId="0" borderId="50" xfId="0" applyFont="1" applyBorder="1" applyAlignment="1"/>
    <xf numFmtId="0" fontId="30" fillId="0" borderId="50" xfId="0" applyFont="1" applyFill="1" applyBorder="1" applyAlignment="1">
      <alignment horizontal="center" vertical="center" wrapText="1"/>
    </xf>
    <xf numFmtId="0" fontId="21" fillId="0" borderId="50" xfId="0" applyFont="1" applyBorder="1" applyAlignment="1">
      <alignment wrapText="1"/>
    </xf>
    <xf numFmtId="0" fontId="21" fillId="0" borderId="50" xfId="0" applyFont="1" applyBorder="1" applyAlignment="1">
      <alignment horizontal="center" vertical="center" wrapText="1"/>
    </xf>
    <xf numFmtId="0" fontId="30" fillId="0" borderId="52" xfId="0" applyFont="1" applyBorder="1" applyAlignment="1">
      <alignment horizontal="center" vertical="center" wrapText="1" shrinkToFit="1"/>
    </xf>
    <xf numFmtId="0" fontId="30" fillId="0" borderId="52" xfId="0" applyFont="1" applyFill="1" applyBorder="1" applyAlignment="1">
      <alignment horizontal="center" vertical="center" wrapText="1"/>
    </xf>
    <xf numFmtId="0" fontId="21" fillId="0" borderId="52" xfId="0" applyFont="1" applyBorder="1" applyAlignment="1">
      <alignment wrapText="1"/>
    </xf>
    <xf numFmtId="0" fontId="21" fillId="0" borderId="52" xfId="0" applyFont="1" applyBorder="1" applyAlignment="1">
      <alignment horizontal="center" vertical="center" wrapText="1"/>
    </xf>
    <xf numFmtId="0" fontId="21" fillId="0" borderId="60" xfId="0" quotePrefix="1" applyFont="1" applyBorder="1" applyAlignment="1">
      <alignment horizontal="left" shrinkToFit="1"/>
    </xf>
    <xf numFmtId="0" fontId="21" fillId="0" borderId="52" xfId="0" quotePrefix="1" applyFont="1" applyBorder="1" applyAlignment="1">
      <alignment horizontal="center"/>
    </xf>
    <xf numFmtId="0" fontId="20" fillId="0" borderId="6" xfId="0" applyFont="1" applyBorder="1"/>
    <xf numFmtId="0" fontId="21" fillId="0" borderId="60" xfId="0" applyFont="1" applyBorder="1" applyAlignment="1">
      <alignment horizontal="left" vertical="center" shrinkToFit="1"/>
    </xf>
    <xf numFmtId="0" fontId="21" fillId="0" borderId="61" xfId="0" applyFont="1" applyBorder="1" applyAlignment="1">
      <alignment horizontal="left" shrinkToFit="1"/>
    </xf>
    <xf numFmtId="0" fontId="20" fillId="0" borderId="52" xfId="0" applyFont="1" applyBorder="1"/>
    <xf numFmtId="0" fontId="21" fillId="0" borderId="52" xfId="0" applyFont="1" applyBorder="1" applyAlignment="1">
      <alignment horizontal="left" vertical="top" shrinkToFit="1"/>
    </xf>
    <xf numFmtId="0" fontId="21" fillId="0" borderId="52" xfId="0" applyFont="1" applyBorder="1" applyAlignment="1">
      <alignment vertical="center" wrapText="1" shrinkToFit="1"/>
    </xf>
    <xf numFmtId="0" fontId="21" fillId="0" borderId="56" xfId="0" applyFont="1" applyBorder="1" applyAlignment="1">
      <alignment horizontal="left" shrinkToFit="1"/>
    </xf>
    <xf numFmtId="0" fontId="21" fillId="0" borderId="56" xfId="0" applyFont="1" applyBorder="1" applyAlignment="1">
      <alignment horizontal="center" shrinkToFit="1"/>
    </xf>
    <xf numFmtId="0" fontId="21" fillId="0" borderId="56" xfId="0" applyFont="1" applyBorder="1" applyAlignment="1">
      <alignment vertical="center" wrapText="1" shrinkToFit="1"/>
    </xf>
    <xf numFmtId="17" fontId="21" fillId="0" borderId="56" xfId="0" quotePrefix="1" applyNumberFormat="1" applyFont="1" applyBorder="1" applyAlignment="1">
      <alignment horizontal="center"/>
    </xf>
    <xf numFmtId="0" fontId="21" fillId="0" borderId="56" xfId="0" applyFont="1" applyBorder="1" applyAlignment="1">
      <alignment shrinkToFit="1"/>
    </xf>
    <xf numFmtId="0" fontId="21" fillId="0" borderId="54" xfId="0" applyFont="1" applyBorder="1" applyAlignment="1">
      <alignment vertical="center" wrapText="1" shrinkToFit="1"/>
    </xf>
    <xf numFmtId="17" fontId="21" fillId="0" borderId="52" xfId="0" quotePrefix="1" applyNumberFormat="1" applyFont="1" applyBorder="1"/>
    <xf numFmtId="0" fontId="21" fillId="0" borderId="52" xfId="0" applyFont="1" applyBorder="1" applyAlignment="1">
      <alignment horizontal="left" shrinkToFit="1"/>
    </xf>
    <xf numFmtId="0" fontId="21" fillId="0" borderId="59" xfId="0" applyFont="1" applyFill="1" applyBorder="1" applyAlignment="1">
      <alignment shrinkToFit="1"/>
    </xf>
    <xf numFmtId="0" fontId="21" fillId="0" borderId="54" xfId="0" applyFont="1" applyFill="1" applyBorder="1" applyAlignment="1">
      <alignment horizontal="center"/>
    </xf>
    <xf numFmtId="0" fontId="21" fillId="0" borderId="54" xfId="0" applyFont="1" applyBorder="1" applyAlignment="1">
      <alignment shrinkToFit="1"/>
    </xf>
    <xf numFmtId="0" fontId="21" fillId="0" borderId="60" xfId="0" applyFont="1" applyFill="1" applyBorder="1" applyAlignment="1">
      <alignment shrinkToFit="1"/>
    </xf>
    <xf numFmtId="0" fontId="21" fillId="0" borderId="60" xfId="0" quotePrefix="1" applyFont="1" applyBorder="1" applyAlignment="1">
      <alignment shrinkToFit="1"/>
    </xf>
    <xf numFmtId="0" fontId="21" fillId="0" borderId="67" xfId="0" applyFont="1" applyBorder="1" applyAlignment="1">
      <alignment horizontal="center"/>
    </xf>
    <xf numFmtId="0" fontId="21" fillId="0" borderId="54" xfId="0" quotePrefix="1" applyFont="1" applyBorder="1" applyAlignment="1">
      <alignment horizontal="center"/>
    </xf>
    <xf numFmtId="0" fontId="21" fillId="0" borderId="60" xfId="0" applyFont="1" applyBorder="1" applyAlignment="1">
      <alignment shrinkToFit="1"/>
    </xf>
    <xf numFmtId="0" fontId="21" fillId="0" borderId="61" xfId="0" applyFont="1" applyBorder="1" applyAlignment="1">
      <alignment shrinkToFit="1"/>
    </xf>
    <xf numFmtId="0" fontId="21" fillId="0" borderId="55" xfId="0" applyFont="1" applyBorder="1" applyAlignment="1">
      <alignment shrinkToFit="1"/>
    </xf>
    <xf numFmtId="0" fontId="21" fillId="0" borderId="55" xfId="0" applyFont="1" applyBorder="1" applyAlignment="1">
      <alignment horizontal="center" vertical="top"/>
    </xf>
    <xf numFmtId="0" fontId="21" fillId="0" borderId="68" xfId="0" applyFont="1" applyBorder="1"/>
    <xf numFmtId="0" fontId="21" fillId="0" borderId="12" xfId="0" applyFont="1" applyBorder="1" applyAlignment="1">
      <alignment horizontal="center" vertical="top"/>
    </xf>
    <xf numFmtId="0" fontId="21" fillId="0" borderId="67" xfId="0" applyFont="1" applyBorder="1" applyAlignment="1">
      <alignment horizontal="center" shrinkToFit="1"/>
    </xf>
    <xf numFmtId="0" fontId="21" fillId="0" borderId="65" xfId="0" applyFont="1" applyBorder="1" applyAlignment="1">
      <alignment horizontal="center" shrinkToFit="1"/>
    </xf>
    <xf numFmtId="0" fontId="21" fillId="0" borderId="6" xfId="0" applyFont="1" applyBorder="1"/>
    <xf numFmtId="0" fontId="21" fillId="0" borderId="8" xfId="0" quotePrefix="1" applyFont="1" applyBorder="1" applyAlignment="1">
      <alignment shrinkToFit="1"/>
    </xf>
    <xf numFmtId="17" fontId="21" fillId="0" borderId="54" xfId="0" quotePrefix="1" applyNumberFormat="1" applyFont="1" applyBorder="1"/>
    <xf numFmtId="0" fontId="21" fillId="0" borderId="55" xfId="0" quotePrefix="1" applyFont="1" applyBorder="1"/>
    <xf numFmtId="0" fontId="21" fillId="0" borderId="59" xfId="0" applyFont="1" applyBorder="1" applyAlignment="1">
      <alignment shrinkToFit="1"/>
    </xf>
    <xf numFmtId="0" fontId="21" fillId="0" borderId="60" xfId="0" applyFont="1" applyBorder="1" applyAlignment="1">
      <alignment horizontal="left" shrinkToFit="1"/>
    </xf>
    <xf numFmtId="0" fontId="21" fillId="0" borderId="67" xfId="0" applyFont="1" applyBorder="1" applyAlignment="1"/>
    <xf numFmtId="0" fontId="21" fillId="0" borderId="104" xfId="0" applyFont="1" applyBorder="1"/>
    <xf numFmtId="0" fontId="21" fillId="0" borderId="108" xfId="0" applyFont="1" applyBorder="1" applyAlignment="1">
      <alignment horizontal="left" shrinkToFit="1"/>
    </xf>
    <xf numFmtId="0" fontId="21" fillId="0" borderId="104" xfId="0" applyFont="1" applyBorder="1" applyAlignment="1">
      <alignment horizontal="center" shrinkToFit="1"/>
    </xf>
    <xf numFmtId="3" fontId="21" fillId="0" borderId="104" xfId="0" applyNumberFormat="1" applyFont="1" applyBorder="1" applyAlignment="1"/>
    <xf numFmtId="0" fontId="21" fillId="0" borderId="104" xfId="0" applyFont="1" applyBorder="1" applyAlignment="1">
      <alignment horizontal="right" shrinkToFit="1"/>
    </xf>
    <xf numFmtId="0" fontId="21" fillId="0" borderId="0" xfId="0" applyFont="1" applyBorder="1" applyAlignment="1">
      <alignment horizontal="left" shrinkToFit="1"/>
    </xf>
    <xf numFmtId="0" fontId="21" fillId="0" borderId="0" xfId="0" applyFont="1" applyFill="1" applyBorder="1" applyAlignment="1">
      <alignment horizontal="center" shrinkToFit="1"/>
    </xf>
    <xf numFmtId="0" fontId="21" fillId="0" borderId="8" xfId="0" applyFont="1" applyBorder="1" applyAlignment="1">
      <alignment horizontal="left" vertical="center" wrapText="1" shrinkToFit="1"/>
    </xf>
    <xf numFmtId="3" fontId="21" fillId="0" borderId="55" xfId="0" applyNumberFormat="1" applyFont="1" applyBorder="1" applyAlignment="1">
      <alignment horizontal="center"/>
    </xf>
    <xf numFmtId="15" fontId="21" fillId="0" borderId="52" xfId="0" applyNumberFormat="1" applyFont="1" applyBorder="1" applyAlignment="1">
      <alignment horizontal="center"/>
    </xf>
    <xf numFmtId="0" fontId="21" fillId="0" borderId="6" xfId="0" applyFont="1" applyBorder="1" applyAlignment="1">
      <alignment wrapText="1"/>
    </xf>
    <xf numFmtId="0" fontId="138" fillId="0" borderId="0" xfId="0" applyFont="1"/>
    <xf numFmtId="0" fontId="21" fillId="0" borderId="52" xfId="0" applyFont="1" applyBorder="1" applyAlignment="1">
      <alignment horizontal="left" vertical="center" wrapText="1" shrinkToFit="1"/>
    </xf>
    <xf numFmtId="0" fontId="21" fillId="0" borderId="6" xfId="0" applyFont="1" applyBorder="1" applyAlignment="1"/>
    <xf numFmtId="0" fontId="30" fillId="0" borderId="55" xfId="0" applyFont="1" applyFill="1" applyBorder="1" applyAlignment="1">
      <alignment horizontal="center" vertical="center" wrapText="1"/>
    </xf>
    <xf numFmtId="0" fontId="21" fillId="0" borderId="61" xfId="0" applyFont="1" applyBorder="1" applyAlignment="1">
      <alignment horizontal="left" vertical="center" shrinkToFit="1"/>
    </xf>
    <xf numFmtId="17" fontId="21" fillId="0" borderId="52" xfId="0" applyNumberFormat="1" applyFont="1" applyBorder="1" applyAlignment="1">
      <alignment horizontal="center" vertical="center"/>
    </xf>
    <xf numFmtId="0" fontId="30" fillId="0" borderId="54" xfId="0" applyFont="1" applyBorder="1" applyAlignment="1">
      <alignment horizontal="center"/>
    </xf>
    <xf numFmtId="0" fontId="136" fillId="0" borderId="8" xfId="0" applyFont="1" applyBorder="1"/>
    <xf numFmtId="0" fontId="136" fillId="0" borderId="0" xfId="0" applyFont="1" applyBorder="1"/>
    <xf numFmtId="0" fontId="21" fillId="0" borderId="61" xfId="0" quotePrefix="1" applyFont="1" applyBorder="1" applyAlignment="1">
      <alignment horizontal="left" vertical="center" shrinkToFit="1"/>
    </xf>
    <xf numFmtId="0" fontId="30" fillId="0" borderId="56" xfId="0" applyFont="1" applyBorder="1" applyAlignment="1">
      <alignment horizontal="center"/>
    </xf>
    <xf numFmtId="0" fontId="21" fillId="0" borderId="62" xfId="0" applyFont="1" applyBorder="1" applyAlignment="1">
      <alignment horizontal="left" vertical="center" shrinkToFit="1"/>
    </xf>
    <xf numFmtId="0" fontId="30" fillId="0" borderId="56" xfId="0" applyFont="1" applyBorder="1" applyAlignment="1">
      <alignment horizontal="center" shrinkToFit="1"/>
    </xf>
    <xf numFmtId="0" fontId="30" fillId="0" borderId="59" xfId="0" applyFont="1" applyBorder="1" applyAlignment="1">
      <alignment horizontal="center"/>
    </xf>
    <xf numFmtId="0" fontId="21" fillId="0" borderId="50" xfId="0" applyFont="1" applyBorder="1" applyAlignment="1">
      <alignment horizontal="left" vertical="center" shrinkToFit="1"/>
    </xf>
    <xf numFmtId="0" fontId="21" fillId="0" borderId="59" xfId="0" applyFont="1" applyBorder="1" applyAlignment="1">
      <alignment horizontal="center"/>
    </xf>
    <xf numFmtId="0" fontId="21" fillId="0" borderId="69" xfId="0" applyFont="1" applyBorder="1" applyAlignment="1">
      <alignment horizontal="center"/>
    </xf>
    <xf numFmtId="0" fontId="30" fillId="0" borderId="69" xfId="0" applyFont="1" applyBorder="1" applyAlignment="1">
      <alignment horizontal="center"/>
    </xf>
    <xf numFmtId="0" fontId="30" fillId="0" borderId="6" xfId="0" applyFont="1" applyBorder="1" applyAlignment="1">
      <alignment horizontal="center"/>
    </xf>
    <xf numFmtId="0" fontId="21" fillId="0" borderId="8" xfId="0" applyFont="1" applyBorder="1" applyAlignment="1">
      <alignment horizontal="left" vertical="center" shrinkToFit="1"/>
    </xf>
    <xf numFmtId="0" fontId="21" fillId="0" borderId="52" xfId="0" applyFont="1" applyBorder="1" applyAlignment="1">
      <alignment horizontal="left" vertical="center" shrinkToFit="1"/>
    </xf>
    <xf numFmtId="0" fontId="30" fillId="0" borderId="60" xfId="0" applyFont="1" applyBorder="1" applyAlignment="1">
      <alignment horizontal="center"/>
    </xf>
    <xf numFmtId="0" fontId="21" fillId="0" borderId="52" xfId="0" quotePrefix="1" applyFont="1" applyBorder="1" applyAlignment="1">
      <alignment horizontal="left" vertical="center" shrinkToFit="1"/>
    </xf>
    <xf numFmtId="0" fontId="21" fillId="0" borderId="70" xfId="0" applyFont="1" applyBorder="1" applyAlignment="1">
      <alignment horizontal="center"/>
    </xf>
    <xf numFmtId="0" fontId="21" fillId="0" borderId="60" xfId="0" applyFont="1" applyBorder="1" applyAlignment="1">
      <alignment horizontal="center"/>
    </xf>
    <xf numFmtId="0" fontId="30" fillId="0" borderId="70" xfId="0" applyFont="1" applyBorder="1" applyAlignment="1">
      <alignment horizontal="center"/>
    </xf>
    <xf numFmtId="0" fontId="21" fillId="0" borderId="70" xfId="0" applyFont="1" applyBorder="1" applyAlignment="1"/>
    <xf numFmtId="0" fontId="21" fillId="0" borderId="54" xfId="0" applyFont="1" applyBorder="1" applyAlignment="1"/>
    <xf numFmtId="0" fontId="21" fillId="0" borderId="71" xfId="0" applyFont="1" applyBorder="1" applyAlignment="1"/>
    <xf numFmtId="0" fontId="21" fillId="0" borderId="61" xfId="0" quotePrefix="1" applyFont="1" applyBorder="1" applyAlignment="1">
      <alignment horizontal="center" vertical="center" shrinkToFit="1"/>
    </xf>
    <xf numFmtId="0" fontId="139" fillId="0" borderId="61" xfId="0" quotePrefix="1" applyFont="1" applyBorder="1" applyAlignment="1">
      <alignment horizontal="center" vertical="center" shrinkToFit="1"/>
    </xf>
    <xf numFmtId="0" fontId="20" fillId="0" borderId="8" xfId="0" applyFont="1" applyBorder="1"/>
    <xf numFmtId="0" fontId="21" fillId="0" borderId="55" xfId="0" applyFont="1" applyBorder="1" applyAlignment="1">
      <alignment horizontal="left" shrinkToFit="1"/>
    </xf>
    <xf numFmtId="0" fontId="140" fillId="0" borderId="0" xfId="0" applyFont="1"/>
    <xf numFmtId="0" fontId="140" fillId="0" borderId="8" xfId="0" applyFont="1" applyBorder="1"/>
    <xf numFmtId="0" fontId="21" fillId="0" borderId="65" xfId="0" applyFont="1" applyBorder="1" applyAlignment="1">
      <alignment horizontal="center"/>
    </xf>
    <xf numFmtId="0" fontId="94" fillId="0" borderId="52" xfId="0" applyFont="1" applyBorder="1"/>
    <xf numFmtId="0" fontId="141" fillId="0" borderId="55" xfId="0" applyFont="1" applyBorder="1" applyAlignment="1">
      <alignment horizontal="center" shrinkToFit="1"/>
    </xf>
    <xf numFmtId="0" fontId="21" fillId="0" borderId="61" xfId="0" applyFont="1" applyBorder="1" applyAlignment="1">
      <alignment horizontal="center"/>
    </xf>
    <xf numFmtId="0" fontId="21" fillId="0" borderId="62" xfId="0" applyFont="1" applyBorder="1" applyAlignment="1">
      <alignment horizontal="left" vertical="center" wrapText="1" shrinkToFit="1"/>
    </xf>
    <xf numFmtId="0" fontId="21" fillId="0" borderId="66" xfId="0" applyFont="1" applyBorder="1" applyAlignment="1">
      <alignment horizontal="center"/>
    </xf>
    <xf numFmtId="0" fontId="135" fillId="0" borderId="56" xfId="0" applyFont="1" applyBorder="1" applyAlignment="1">
      <alignment horizontal="center"/>
    </xf>
    <xf numFmtId="0" fontId="136" fillId="0" borderId="62" xfId="0" applyFont="1" applyBorder="1" applyAlignment="1">
      <alignment horizontal="left" vertical="center" wrapText="1" shrinkToFit="1"/>
    </xf>
    <xf numFmtId="0" fontId="135" fillId="0" borderId="56" xfId="0" applyFont="1" applyBorder="1" applyAlignment="1">
      <alignment horizontal="center" shrinkToFit="1"/>
    </xf>
    <xf numFmtId="0" fontId="20" fillId="0" borderId="62" xfId="0" applyFont="1" applyBorder="1"/>
    <xf numFmtId="0" fontId="20" fillId="0" borderId="56" xfId="0" applyFont="1" applyBorder="1"/>
    <xf numFmtId="0" fontId="20" fillId="0" borderId="63" xfId="0" applyFont="1" applyBorder="1"/>
    <xf numFmtId="0" fontId="20" fillId="0" borderId="68" xfId="0" applyFont="1" applyBorder="1"/>
    <xf numFmtId="0" fontId="142" fillId="0" borderId="62" xfId="0" applyFont="1" applyBorder="1" applyAlignment="1">
      <alignment horizontal="center"/>
    </xf>
    <xf numFmtId="0" fontId="142" fillId="0" borderId="56" xfId="0" applyFont="1" applyBorder="1" applyAlignment="1">
      <alignment horizontal="center"/>
    </xf>
    <xf numFmtId="0" fontId="3" fillId="0" borderId="61" xfId="0" quotePrefix="1" applyFont="1" applyBorder="1" applyAlignment="1">
      <alignment horizontal="left" vertical="center" shrinkToFit="1"/>
    </xf>
    <xf numFmtId="0" fontId="141" fillId="0" borderId="52" xfId="0" applyFont="1" applyBorder="1" applyAlignment="1">
      <alignment horizontal="center" shrinkToFit="1"/>
    </xf>
    <xf numFmtId="0" fontId="141" fillId="0" borderId="6" xfId="0" applyFont="1" applyBorder="1" applyAlignment="1">
      <alignment horizontal="center" shrinkToFit="1"/>
    </xf>
    <xf numFmtId="0" fontId="3" fillId="0" borderId="60" xfId="0" quotePrefix="1" applyFont="1" applyBorder="1" applyAlignment="1">
      <alignment horizontal="left" vertical="center" shrinkToFit="1"/>
    </xf>
    <xf numFmtId="0" fontId="3" fillId="0" borderId="52" xfId="0" quotePrefix="1" applyFont="1" applyBorder="1" applyAlignment="1">
      <alignment horizontal="left" vertical="center" shrinkToFit="1"/>
    </xf>
    <xf numFmtId="0" fontId="141" fillId="0" borderId="70" xfId="0" applyFont="1" applyBorder="1" applyAlignment="1">
      <alignment horizontal="center" shrinkToFit="1"/>
    </xf>
    <xf numFmtId="0" fontId="21" fillId="0" borderId="0" xfId="0" quotePrefix="1" applyFont="1" applyBorder="1" applyAlignment="1">
      <alignment horizontal="left" vertical="center" shrinkToFit="1"/>
    </xf>
    <xf numFmtId="0" fontId="30" fillId="0" borderId="104" xfId="0" applyFont="1" applyBorder="1" applyAlignment="1">
      <alignment horizontal="center"/>
    </xf>
    <xf numFmtId="0" fontId="3" fillId="0" borderId="104" xfId="0" applyFont="1" applyBorder="1"/>
    <xf numFmtId="0" fontId="141" fillId="0" borderId="104" xfId="0" applyFont="1" applyBorder="1" applyAlignment="1">
      <alignment horizontal="center" shrinkToFit="1"/>
    </xf>
    <xf numFmtId="3" fontId="21" fillId="0" borderId="104" xfId="0" applyNumberFormat="1" applyFont="1" applyBorder="1" applyAlignment="1">
      <alignment horizontal="center"/>
    </xf>
    <xf numFmtId="0" fontId="21" fillId="0" borderId="0" xfId="0" applyFont="1" applyAlignment="1">
      <alignment vertical="top"/>
    </xf>
    <xf numFmtId="0" fontId="21" fillId="0" borderId="0" xfId="0" quotePrefix="1" applyFont="1" applyAlignment="1">
      <alignment vertical="top"/>
    </xf>
    <xf numFmtId="0" fontId="12" fillId="0" borderId="60" xfId="0" applyFont="1" applyBorder="1" applyAlignment="1">
      <alignment horizontal="left" shrinkToFit="1"/>
    </xf>
    <xf numFmtId="0" fontId="21" fillId="0" borderId="65" xfId="0" applyFont="1" applyBorder="1"/>
    <xf numFmtId="0" fontId="30" fillId="0" borderId="60" xfId="0" applyFont="1" applyBorder="1" applyAlignment="1">
      <alignment horizontal="left" shrinkToFit="1"/>
    </xf>
    <xf numFmtId="0" fontId="20" fillId="0" borderId="55" xfId="0" applyFont="1" applyBorder="1"/>
    <xf numFmtId="3" fontId="136" fillId="0" borderId="52" xfId="0" applyNumberFormat="1" applyFont="1" applyBorder="1"/>
    <xf numFmtId="0" fontId="21" fillId="0" borderId="0" xfId="0" applyFont="1" applyAlignment="1">
      <alignment horizontal="center" vertical="center"/>
    </xf>
    <xf numFmtId="0" fontId="3" fillId="0" borderId="61" xfId="0" applyFont="1" applyBorder="1" applyAlignment="1">
      <alignment horizontal="left" shrinkToFit="1"/>
    </xf>
    <xf numFmtId="0" fontId="21" fillId="0" borderId="6" xfId="0" quotePrefix="1" applyFont="1" applyBorder="1" applyAlignment="1">
      <alignment horizontal="center"/>
    </xf>
    <xf numFmtId="0" fontId="21" fillId="0" borderId="56" xfId="0" quotePrefix="1" applyFont="1" applyBorder="1" applyAlignment="1">
      <alignment horizontal="center"/>
    </xf>
    <xf numFmtId="0" fontId="30" fillId="0" borderId="103" xfId="0" applyFont="1" applyBorder="1" applyAlignment="1">
      <alignment vertical="center" wrapText="1" shrinkToFit="1"/>
    </xf>
    <xf numFmtId="0" fontId="3" fillId="0" borderId="55" xfId="0" quotePrefix="1" applyFont="1" applyBorder="1" applyAlignment="1">
      <alignment shrinkToFit="1"/>
    </xf>
    <xf numFmtId="0" fontId="44" fillId="0" borderId="7" xfId="0" applyFont="1" applyBorder="1" applyAlignment="1">
      <alignment shrinkToFit="1"/>
    </xf>
    <xf numFmtId="0" fontId="30" fillId="0" borderId="6" xfId="0" applyFont="1" applyBorder="1" applyAlignment="1">
      <alignment vertical="center" wrapText="1" shrinkToFit="1"/>
    </xf>
    <xf numFmtId="0" fontId="3" fillId="0" borderId="52" xfId="0" applyFont="1" applyBorder="1" applyAlignment="1">
      <alignment shrinkToFit="1"/>
    </xf>
    <xf numFmtId="0" fontId="30" fillId="0" borderId="7" xfId="0" applyFont="1" applyBorder="1" applyAlignment="1">
      <alignment vertical="center" wrapText="1" shrinkToFit="1"/>
    </xf>
    <xf numFmtId="0" fontId="3" fillId="0" borderId="66" xfId="0" applyFont="1" applyBorder="1" applyAlignment="1">
      <alignment shrinkToFit="1"/>
    </xf>
    <xf numFmtId="0" fontId="3" fillId="0" borderId="60" xfId="0" quotePrefix="1" applyFont="1" applyBorder="1" applyAlignment="1">
      <alignment vertical="top" shrinkToFit="1"/>
    </xf>
    <xf numFmtId="0" fontId="21" fillId="0" borderId="0" xfId="0" quotePrefix="1" applyFont="1" applyAlignment="1">
      <alignment horizontal="left" vertical="top"/>
    </xf>
    <xf numFmtId="0" fontId="21" fillId="0" borderId="60" xfId="0" applyFont="1" applyBorder="1" applyAlignment="1">
      <alignment horizontal="center" shrinkToFit="1"/>
    </xf>
    <xf numFmtId="0" fontId="44" fillId="0" borderId="60" xfId="0" applyFont="1" applyBorder="1"/>
    <xf numFmtId="0" fontId="21" fillId="0" borderId="60" xfId="0" applyFont="1" applyBorder="1"/>
    <xf numFmtId="0" fontId="3" fillId="0" borderId="60" xfId="0" quotePrefix="1" applyFont="1" applyBorder="1" applyAlignment="1">
      <alignment horizontal="left" vertical="top" shrinkToFit="1"/>
    </xf>
    <xf numFmtId="3" fontId="30" fillId="0" borderId="52" xfId="2" applyNumberFormat="1" applyFont="1" applyBorder="1" applyAlignment="1"/>
    <xf numFmtId="3" fontId="30" fillId="0" borderId="60" xfId="2" applyNumberFormat="1" applyFont="1" applyBorder="1" applyAlignment="1"/>
    <xf numFmtId="3" fontId="30" fillId="0" borderId="6" xfId="2" applyNumberFormat="1" applyFont="1" applyBorder="1" applyAlignment="1"/>
    <xf numFmtId="3" fontId="30" fillId="0" borderId="59" xfId="2" applyNumberFormat="1" applyFont="1" applyBorder="1" applyAlignment="1"/>
    <xf numFmtId="0" fontId="21" fillId="0" borderId="55" xfId="0" applyFont="1" applyBorder="1" applyAlignment="1">
      <alignment horizontal="left" vertical="top" shrinkToFit="1"/>
    </xf>
    <xf numFmtId="0" fontId="3" fillId="0" borderId="61" xfId="0" quotePrefix="1" applyFont="1" applyBorder="1" applyAlignment="1">
      <alignment shrinkToFit="1"/>
    </xf>
    <xf numFmtId="0" fontId="30" fillId="0" borderId="104" xfId="0" applyFont="1" applyBorder="1" applyAlignment="1">
      <alignment vertical="center" wrapText="1" shrinkToFit="1"/>
    </xf>
    <xf numFmtId="0" fontId="3" fillId="0" borderId="105" xfId="0" applyFont="1" applyBorder="1"/>
    <xf numFmtId="0" fontId="21" fillId="0" borderId="105" xfId="0" applyFont="1" applyBorder="1" applyAlignment="1">
      <alignment horizontal="center" shrinkToFit="1"/>
    </xf>
    <xf numFmtId="0" fontId="21" fillId="0" borderId="104" xfId="0" quotePrefix="1" applyFont="1" applyBorder="1" applyAlignment="1">
      <alignment horizontal="center"/>
    </xf>
    <xf numFmtId="3" fontId="136" fillId="0" borderId="104" xfId="0" applyNumberFormat="1" applyFont="1" applyBorder="1"/>
    <xf numFmtId="0" fontId="44" fillId="0" borderId="104" xfId="0" applyFont="1" applyBorder="1" applyAlignment="1">
      <alignment shrinkToFit="1"/>
    </xf>
    <xf numFmtId="0" fontId="30" fillId="0" borderId="0" xfId="0" applyFont="1" applyBorder="1" applyAlignment="1">
      <alignment vertical="center" wrapText="1" shrinkToFit="1"/>
    </xf>
    <xf numFmtId="0" fontId="3" fillId="0" borderId="0" xfId="0" applyFont="1" applyBorder="1"/>
    <xf numFmtId="0" fontId="44" fillId="0" borderId="0" xfId="0" applyFont="1" applyBorder="1"/>
    <xf numFmtId="0" fontId="21" fillId="0" borderId="0" xfId="0" quotePrefix="1" applyFont="1" applyBorder="1" applyAlignment="1">
      <alignment horizontal="center"/>
    </xf>
    <xf numFmtId="0" fontId="30" fillId="0" borderId="0" xfId="2" applyFont="1" applyAlignment="1">
      <alignment horizontal="center"/>
    </xf>
    <xf numFmtId="0" fontId="20" fillId="0" borderId="2" xfId="0" applyFont="1" applyBorder="1"/>
    <xf numFmtId="0" fontId="141" fillId="0" borderId="50" xfId="0" applyFont="1" applyBorder="1" applyAlignment="1">
      <alignment horizontal="center" shrinkToFit="1"/>
    </xf>
    <xf numFmtId="0" fontId="30" fillId="0" borderId="50" xfId="0" applyFont="1" applyBorder="1" applyAlignment="1">
      <alignment horizontal="center"/>
    </xf>
    <xf numFmtId="0" fontId="44" fillId="0" borderId="52" xfId="0" applyFont="1" applyBorder="1" applyAlignment="1">
      <alignment horizontal="center" shrinkToFit="1"/>
    </xf>
    <xf numFmtId="0" fontId="21" fillId="0" borderId="59" xfId="0" applyFont="1" applyBorder="1" applyAlignment="1">
      <alignment horizontal="left" shrinkToFit="1"/>
    </xf>
    <xf numFmtId="0" fontId="141" fillId="0" borderId="54" xfId="0" applyFont="1" applyBorder="1" applyAlignment="1">
      <alignment horizontal="center" shrinkToFit="1"/>
    </xf>
    <xf numFmtId="3" fontId="21" fillId="0" borderId="54" xfId="0" applyNumberFormat="1" applyFont="1" applyBorder="1" applyAlignment="1">
      <alignment horizontal="center"/>
    </xf>
    <xf numFmtId="3" fontId="21" fillId="0" borderId="54" xfId="0" applyNumberFormat="1" applyFont="1" applyBorder="1" applyAlignment="1">
      <alignment horizontal="center" shrinkToFit="1"/>
    </xf>
    <xf numFmtId="0" fontId="21" fillId="0" borderId="69" xfId="0" quotePrefix="1" applyFont="1" applyBorder="1" applyAlignment="1">
      <alignment horizontal="left" shrinkToFit="1"/>
    </xf>
    <xf numFmtId="0" fontId="3" fillId="0" borderId="54" xfId="0" applyFont="1" applyBorder="1" applyAlignment="1">
      <alignment horizontal="center" shrinkToFit="1"/>
    </xf>
    <xf numFmtId="0" fontId="21" fillId="0" borderId="59" xfId="0" quotePrefix="1" applyNumberFormat="1" applyFont="1" applyBorder="1" applyAlignment="1">
      <alignment horizontal="left" shrinkToFit="1"/>
    </xf>
    <xf numFmtId="188" fontId="3" fillId="0" borderId="55" xfId="3" applyNumberFormat="1" applyFont="1" applyBorder="1" applyAlignment="1">
      <alignment horizontal="center" vertical="center"/>
    </xf>
    <xf numFmtId="0" fontId="30" fillId="0" borderId="65" xfId="0" applyFont="1" applyBorder="1" applyAlignment="1">
      <alignment vertical="center" wrapText="1" shrinkToFit="1"/>
    </xf>
    <xf numFmtId="0" fontId="20" fillId="0" borderId="71" xfId="0" applyFont="1" applyBorder="1"/>
    <xf numFmtId="3" fontId="136" fillId="0" borderId="52" xfId="0" applyNumberFormat="1" applyFont="1" applyBorder="1" applyAlignment="1"/>
    <xf numFmtId="0" fontId="21" fillId="0" borderId="65" xfId="0" applyFont="1" applyBorder="1" applyAlignment="1">
      <alignment horizontal="left" shrinkToFit="1"/>
    </xf>
    <xf numFmtId="3" fontId="21" fillId="0" borderId="6" xfId="0" applyNumberFormat="1" applyFont="1" applyBorder="1" applyAlignment="1">
      <alignment horizontal="center" shrinkToFit="1"/>
    </xf>
    <xf numFmtId="0" fontId="21" fillId="0" borderId="68" xfId="0" applyFont="1" applyBorder="1" applyAlignment="1">
      <alignment horizontal="left" shrinkToFit="1"/>
    </xf>
    <xf numFmtId="0" fontId="141" fillId="0" borderId="56" xfId="0" applyFont="1" applyBorder="1" applyAlignment="1">
      <alignment horizontal="center" shrinkToFit="1"/>
    </xf>
    <xf numFmtId="0" fontId="21" fillId="0" borderId="70" xfId="0" applyFont="1" applyBorder="1" applyAlignment="1">
      <alignment horizontal="center" shrinkToFit="1"/>
    </xf>
    <xf numFmtId="0" fontId="21" fillId="0" borderId="70" xfId="0" applyFont="1" applyBorder="1" applyAlignment="1">
      <alignment shrinkToFit="1"/>
    </xf>
    <xf numFmtId="0" fontId="21" fillId="0" borderId="69" xfId="0" applyFont="1" applyBorder="1" applyAlignment="1">
      <alignment horizontal="left" shrinkToFit="1"/>
    </xf>
    <xf numFmtId="0" fontId="44" fillId="0" borderId="67" xfId="2" applyFont="1" applyBorder="1" applyAlignment="1">
      <alignment horizontal="center"/>
    </xf>
    <xf numFmtId="0" fontId="30" fillId="0" borderId="7" xfId="0" applyFont="1" applyBorder="1" applyAlignment="1">
      <alignment horizontal="center"/>
    </xf>
    <xf numFmtId="0" fontId="30" fillId="0" borderId="67" xfId="0" applyFont="1" applyBorder="1" applyAlignment="1">
      <alignment horizontal="center"/>
    </xf>
    <xf numFmtId="0" fontId="20" fillId="0" borderId="65" xfId="0" applyFont="1" applyBorder="1"/>
    <xf numFmtId="0" fontId="20" fillId="0" borderId="72" xfId="0" applyFont="1" applyBorder="1"/>
    <xf numFmtId="0" fontId="20" fillId="0" borderId="67" xfId="0" applyFont="1" applyBorder="1"/>
    <xf numFmtId="0" fontId="21" fillId="0" borderId="52" xfId="0" quotePrefix="1" applyFont="1" applyBorder="1" applyAlignment="1">
      <alignment horizontal="left" shrinkToFit="1"/>
    </xf>
    <xf numFmtId="0" fontId="21" fillId="0" borderId="8" xfId="0" quotePrefix="1" applyFont="1" applyBorder="1" applyAlignment="1">
      <alignment horizontal="left" shrinkToFit="1"/>
    </xf>
    <xf numFmtId="0" fontId="20" fillId="0" borderId="105" xfId="0" applyFont="1" applyBorder="1"/>
    <xf numFmtId="0" fontId="21" fillId="0" borderId="108" xfId="0" quotePrefix="1" applyFont="1" applyBorder="1" applyAlignment="1">
      <alignment horizontal="left" shrinkToFit="1"/>
    </xf>
    <xf numFmtId="0" fontId="30" fillId="0" borderId="104" xfId="0" applyFont="1" applyBorder="1" applyAlignment="1">
      <alignment horizontal="center" shrinkToFit="1"/>
    </xf>
    <xf numFmtId="3" fontId="21" fillId="0" borderId="104" xfId="0" applyNumberFormat="1" applyFont="1" applyBorder="1" applyAlignment="1">
      <alignment horizontal="center" shrinkToFit="1"/>
    </xf>
    <xf numFmtId="0" fontId="20" fillId="0" borderId="5" xfId="0" applyFont="1" applyBorder="1"/>
    <xf numFmtId="0" fontId="143" fillId="0" borderId="0" xfId="0" applyFont="1"/>
    <xf numFmtId="3" fontId="143" fillId="0" borderId="0" xfId="0" applyNumberFormat="1" applyFont="1"/>
    <xf numFmtId="0" fontId="6" fillId="0" borderId="104" xfId="0" applyFont="1" applyBorder="1" applyAlignment="1">
      <alignment horizontal="left" vertical="center" readingOrder="1"/>
    </xf>
    <xf numFmtId="0" fontId="126" fillId="3" borderId="48" xfId="0" applyFont="1" applyFill="1" applyBorder="1" applyAlignment="1">
      <alignment horizontal="center" shrinkToFit="1"/>
    </xf>
    <xf numFmtId="49" fontId="126" fillId="3" borderId="48" xfId="0" applyNumberFormat="1" applyFont="1" applyFill="1" applyBorder="1" applyAlignment="1">
      <alignment horizontal="center" shrinkToFit="1"/>
    </xf>
    <xf numFmtId="0" fontId="127" fillId="3" borderId="48" xfId="0" applyFont="1" applyFill="1" applyBorder="1" applyAlignment="1">
      <alignment shrinkToFit="1"/>
    </xf>
    <xf numFmtId="3" fontId="126" fillId="3" borderId="48" xfId="0" applyNumberFormat="1" applyFont="1" applyFill="1" applyBorder="1"/>
    <xf numFmtId="0" fontId="13" fillId="0" borderId="0" xfId="0" applyFont="1" applyBorder="1" applyAlignment="1">
      <alignment horizontal="center"/>
    </xf>
    <xf numFmtId="0" fontId="4" fillId="0" borderId="1" xfId="0" applyFont="1" applyBorder="1" applyAlignment="1">
      <alignment horizontal="center" vertical="center"/>
    </xf>
    <xf numFmtId="0" fontId="15" fillId="0" borderId="1" xfId="0" applyFont="1" applyBorder="1" applyAlignment="1">
      <alignment horizontal="center" vertical="center"/>
    </xf>
    <xf numFmtId="0" fontId="4" fillId="0" borderId="3" xfId="0" applyFont="1" applyBorder="1" applyAlignment="1">
      <alignment horizontal="center" vertical="center"/>
    </xf>
    <xf numFmtId="0" fontId="15" fillId="0" borderId="12" xfId="0" applyFont="1" applyBorder="1" applyAlignment="1">
      <alignment horizontal="center" vertic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4" fillId="5" borderId="1" xfId="0" applyFont="1" applyFill="1" applyBorder="1" applyAlignment="1">
      <alignment horizontal="center"/>
    </xf>
    <xf numFmtId="0" fontId="4" fillId="0" borderId="1" xfId="0" applyFont="1" applyFill="1" applyBorder="1" applyAlignment="1">
      <alignment horizontal="center"/>
    </xf>
    <xf numFmtId="0" fontId="4" fillId="5" borderId="9" xfId="0" applyFont="1" applyFill="1" applyBorder="1" applyAlignment="1">
      <alignment horizontal="center" shrinkToFit="1"/>
    </xf>
    <xf numFmtId="0" fontId="4" fillId="5" borderId="10" xfId="0" applyFont="1" applyFill="1" applyBorder="1" applyAlignment="1">
      <alignment horizontal="center" shrinkToFit="1"/>
    </xf>
    <xf numFmtId="0" fontId="4" fillId="5" borderId="11" xfId="0" applyFont="1" applyFill="1" applyBorder="1" applyAlignment="1">
      <alignment horizontal="center" shrinkToFit="1"/>
    </xf>
    <xf numFmtId="0" fontId="85" fillId="0" borderId="0" xfId="0" applyFont="1" applyFill="1" applyBorder="1" applyAlignment="1">
      <alignment horizontal="center"/>
    </xf>
    <xf numFmtId="0" fontId="87" fillId="0" borderId="0" xfId="0" applyFont="1" applyFill="1" applyBorder="1" applyAlignment="1">
      <alignment horizontal="center"/>
    </xf>
    <xf numFmtId="0" fontId="74" fillId="0" borderId="104"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74" fillId="18" borderId="104" xfId="0" applyFont="1" applyFill="1" applyBorder="1" applyAlignment="1">
      <alignment horizontal="center" vertical="center" wrapText="1"/>
    </xf>
    <xf numFmtId="0" fontId="116" fillId="18" borderId="103" xfId="0" applyFont="1" applyFill="1" applyBorder="1" applyAlignment="1">
      <alignment horizontal="center" vertical="center" wrapText="1"/>
    </xf>
    <xf numFmtId="0" fontId="74" fillId="0" borderId="104" xfId="0" applyFont="1" applyFill="1" applyBorder="1" applyAlignment="1">
      <alignment horizontal="center" wrapText="1"/>
    </xf>
    <xf numFmtId="0" fontId="88" fillId="0" borderId="104" xfId="0" applyFont="1" applyFill="1" applyBorder="1" applyAlignment="1">
      <alignment horizontal="center" vertical="center" wrapText="1"/>
    </xf>
    <xf numFmtId="0" fontId="117" fillId="0" borderId="103" xfId="0" applyFont="1" applyFill="1" applyBorder="1" applyAlignment="1">
      <alignment horizontal="center" vertical="center" wrapText="1"/>
    </xf>
    <xf numFmtId="0" fontId="4" fillId="0" borderId="104" xfId="0" applyFont="1" applyBorder="1" applyAlignment="1">
      <alignment horizontal="center" vertical="center" wrapText="1"/>
    </xf>
    <xf numFmtId="0" fontId="15" fillId="0" borderId="104" xfId="0" applyFont="1" applyBorder="1" applyAlignment="1">
      <alignment horizontal="center" vertical="center" wrapText="1"/>
    </xf>
    <xf numFmtId="0" fontId="6" fillId="0" borderId="0" xfId="0" applyFont="1" applyAlignment="1">
      <alignment horizontal="center"/>
    </xf>
    <xf numFmtId="0" fontId="13" fillId="0" borderId="0" xfId="0" applyFont="1" applyAlignment="1">
      <alignment horizontal="center"/>
    </xf>
    <xf numFmtId="0" fontId="13" fillId="0" borderId="0" xfId="0" applyFont="1" applyAlignment="1" applyProtection="1">
      <alignment horizontal="left" vertical="top"/>
      <protection locked="0"/>
    </xf>
    <xf numFmtId="0" fontId="4" fillId="3" borderId="104" xfId="0" applyFont="1" applyFill="1" applyBorder="1" applyAlignment="1">
      <alignment horizontal="center" vertical="center" wrapText="1"/>
    </xf>
    <xf numFmtId="0" fontId="15" fillId="3" borderId="104" xfId="0" applyFont="1" applyFill="1" applyBorder="1" applyAlignment="1">
      <alignment horizontal="center" vertical="center" wrapText="1"/>
    </xf>
    <xf numFmtId="0" fontId="4" fillId="0" borderId="104" xfId="0" applyFont="1" applyBorder="1" applyAlignment="1">
      <alignment horizontal="center" wrapText="1"/>
    </xf>
    <xf numFmtId="0" fontId="3" fillId="0" borderId="104" xfId="0" applyFont="1" applyBorder="1" applyAlignment="1">
      <alignment horizontal="center" vertical="center" wrapText="1"/>
    </xf>
    <xf numFmtId="0" fontId="20" fillId="0" borderId="104" xfId="0" applyFont="1" applyBorder="1" applyAlignment="1">
      <alignment horizontal="center" vertical="center" wrapText="1"/>
    </xf>
    <xf numFmtId="0" fontId="75" fillId="0" borderId="104" xfId="0" applyFont="1" applyBorder="1" applyAlignment="1">
      <alignment horizontal="center" vertical="center" wrapText="1"/>
    </xf>
    <xf numFmtId="0" fontId="121" fillId="0" borderId="104" xfId="0" applyFont="1" applyBorder="1" applyAlignment="1">
      <alignment horizontal="center" vertical="center" wrapText="1"/>
    </xf>
    <xf numFmtId="0" fontId="4" fillId="0" borderId="103" xfId="0" applyFont="1" applyBorder="1" applyAlignment="1">
      <alignment horizontal="left" vertical="center" wrapText="1"/>
    </xf>
    <xf numFmtId="0" fontId="15" fillId="0" borderId="12" xfId="0" applyFont="1" applyBorder="1" applyAlignment="1">
      <alignment horizontal="left" vertical="center" wrapText="1"/>
    </xf>
    <xf numFmtId="0" fontId="19" fillId="3" borderId="108" xfId="0" applyFont="1" applyFill="1" applyBorder="1" applyAlignment="1">
      <alignment horizontal="center" shrinkToFit="1"/>
    </xf>
    <xf numFmtId="0" fontId="19" fillId="3" borderId="105" xfId="0" applyFont="1" applyFill="1" applyBorder="1" applyAlignment="1">
      <alignment horizontal="center" shrinkToFit="1"/>
    </xf>
    <xf numFmtId="0" fontId="13" fillId="0" borderId="104" xfId="0" applyFont="1" applyBorder="1" applyAlignment="1">
      <alignment horizontal="center" vertical="center" wrapText="1"/>
    </xf>
    <xf numFmtId="0" fontId="13" fillId="0" borderId="104" xfId="0" applyFont="1" applyBorder="1" applyAlignment="1">
      <alignment horizontal="center" wrapText="1"/>
    </xf>
    <xf numFmtId="0" fontId="13" fillId="0" borderId="111" xfId="0" applyFont="1" applyBorder="1" applyAlignment="1">
      <alignment horizontal="center" vertical="center" wrapText="1"/>
    </xf>
    <xf numFmtId="0" fontId="13" fillId="0" borderId="107"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12" xfId="0" applyFont="1" applyBorder="1" applyAlignment="1">
      <alignment horizontal="center" vertical="center" wrapText="1"/>
    </xf>
    <xf numFmtId="0" fontId="104" fillId="0" borderId="104" xfId="0" applyFont="1" applyBorder="1" applyAlignment="1">
      <alignment horizontal="left" vertical="top" wrapText="1"/>
    </xf>
    <xf numFmtId="0" fontId="6" fillId="0" borderId="0" xfId="7" applyFont="1" applyBorder="1" applyAlignment="1">
      <alignment horizontal="center"/>
    </xf>
    <xf numFmtId="0" fontId="5" fillId="0" borderId="111"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5" xfId="0" applyFont="1" applyFill="1" applyBorder="1" applyAlignment="1">
      <alignment horizontal="center" vertical="center" wrapText="1"/>
    </xf>
    <xf numFmtId="0" fontId="5" fillId="0" borderId="104" xfId="0" applyFont="1" applyBorder="1" applyAlignment="1">
      <alignment horizontal="center" vertical="center" wrapText="1"/>
    </xf>
    <xf numFmtId="0" fontId="36" fillId="0" borderId="104" xfId="0" applyFont="1" applyBorder="1" applyAlignment="1">
      <alignment horizontal="center" vertical="center" wrapText="1"/>
    </xf>
    <xf numFmtId="0" fontId="5" fillId="0" borderId="104" xfId="0" applyFont="1" applyBorder="1" applyAlignment="1">
      <alignment horizont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wrapText="1"/>
    </xf>
    <xf numFmtId="0" fontId="5" fillId="0" borderId="11" xfId="0" applyFont="1" applyBorder="1" applyAlignment="1">
      <alignment horizontal="center" wrapText="1"/>
    </xf>
    <xf numFmtId="49" fontId="4" fillId="0" borderId="104" xfId="0" applyNumberFormat="1" applyFont="1" applyBorder="1" applyAlignment="1">
      <alignment horizontal="center" vertical="center" wrapText="1"/>
    </xf>
    <xf numFmtId="49" fontId="15" fillId="0" borderId="104"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81" fillId="0" borderId="1" xfId="0" applyFont="1" applyBorder="1" applyAlignment="1">
      <alignment horizontal="center" vertical="center" wrapText="1"/>
    </xf>
    <xf numFmtId="0" fontId="12" fillId="0" borderId="1" xfId="0" applyFont="1" applyBorder="1" applyAlignment="1">
      <alignment horizontal="center" wrapText="1"/>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wrapText="1"/>
    </xf>
    <xf numFmtId="0" fontId="41" fillId="0" borderId="0" xfId="0" applyFont="1" applyAlignment="1">
      <alignment horizontal="center"/>
    </xf>
    <xf numFmtId="0" fontId="41" fillId="0" borderId="0" xfId="0" applyFont="1"/>
    <xf numFmtId="0" fontId="4" fillId="0" borderId="10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8" xfId="0" applyFont="1" applyBorder="1" applyAlignment="1">
      <alignment horizontal="center" wrapText="1"/>
    </xf>
    <xf numFmtId="0" fontId="4" fillId="0" borderId="105" xfId="0" applyFont="1" applyBorder="1" applyAlignment="1">
      <alignment horizontal="center" wrapText="1"/>
    </xf>
    <xf numFmtId="0" fontId="3" fillId="0" borderId="103"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0" xfId="0" applyFont="1" applyFill="1" applyAlignment="1">
      <alignment horizontal="center"/>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 xfId="0" applyNumberFormat="1" applyFont="1" applyBorder="1" applyAlignment="1">
      <alignment horizontal="center" wrapText="1"/>
    </xf>
    <xf numFmtId="0" fontId="14" fillId="0" borderId="0" xfId="13" applyFont="1" applyFill="1" applyAlignment="1">
      <alignment horizontal="center"/>
    </xf>
    <xf numFmtId="0" fontId="19" fillId="0" borderId="103" xfId="13" applyFont="1" applyFill="1" applyBorder="1" applyAlignment="1">
      <alignment horizontal="center" vertical="center" wrapText="1"/>
    </xf>
    <xf numFmtId="0" fontId="19" fillId="0" borderId="12" xfId="13" applyFont="1" applyFill="1" applyBorder="1" applyAlignment="1">
      <alignment horizontal="center" vertical="center" wrapText="1"/>
    </xf>
    <xf numFmtId="0" fontId="19" fillId="0" borderId="108" xfId="13" applyFont="1" applyFill="1" applyBorder="1" applyAlignment="1">
      <alignment horizontal="center" wrapText="1"/>
    </xf>
    <xf numFmtId="0" fontId="19" fillId="0" borderId="105" xfId="13" applyFont="1" applyFill="1" applyBorder="1" applyAlignment="1">
      <alignment horizontal="center" wrapText="1"/>
    </xf>
    <xf numFmtId="0" fontId="14" fillId="3" borderId="9" xfId="21" applyFont="1" applyFill="1" applyBorder="1" applyAlignment="1">
      <alignment horizontal="center" vertical="center" wrapText="1"/>
    </xf>
    <xf numFmtId="0" fontId="14" fillId="3" borderId="10" xfId="21" applyFont="1" applyFill="1" applyBorder="1" applyAlignment="1">
      <alignment horizontal="center" vertical="center" wrapText="1"/>
    </xf>
    <xf numFmtId="0" fontId="14" fillId="3" borderId="11" xfId="21" applyFont="1" applyFill="1" applyBorder="1" applyAlignment="1">
      <alignment horizontal="center" vertical="center" wrapText="1"/>
    </xf>
    <xf numFmtId="0" fontId="14" fillId="3" borderId="1" xfId="21" applyFont="1" applyFill="1" applyBorder="1" applyAlignment="1">
      <alignment horizontal="center" vertical="center" wrapText="1"/>
    </xf>
    <xf numFmtId="0" fontId="14" fillId="3" borderId="3" xfId="21" applyFont="1" applyFill="1" applyBorder="1" applyAlignment="1">
      <alignment horizontal="center" vertical="center" wrapText="1"/>
    </xf>
    <xf numFmtId="0" fontId="14" fillId="3" borderId="6" xfId="21" applyFont="1" applyFill="1" applyBorder="1" applyAlignment="1">
      <alignment horizontal="center" vertical="center" wrapText="1"/>
    </xf>
    <xf numFmtId="0" fontId="13" fillId="0" borderId="0" xfId="21" applyFont="1" applyAlignment="1">
      <alignment horizontal="center" vertical="center"/>
    </xf>
    <xf numFmtId="0" fontId="18" fillId="0" borderId="60" xfId="0" applyFont="1" applyFill="1" applyBorder="1" applyAlignment="1">
      <alignment horizontal="center" vertical="top" wrapText="1"/>
    </xf>
    <xf numFmtId="0" fontId="18" fillId="0" borderId="65"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applyAlignment="1">
      <alignment horizontal="center"/>
    </xf>
    <xf numFmtId="0" fontId="19" fillId="0" borderId="104" xfId="0" applyFont="1" applyBorder="1" applyAlignment="1">
      <alignment horizontal="center" vertical="center" wrapText="1"/>
    </xf>
    <xf numFmtId="0" fontId="19" fillId="0" borderId="104" xfId="0" applyFont="1" applyBorder="1" applyAlignment="1">
      <alignment horizontal="center" wrapText="1"/>
    </xf>
    <xf numFmtId="0" fontId="14" fillId="3" borderId="0" xfId="0" applyFont="1" applyFill="1" applyAlignment="1">
      <alignment horizontal="center"/>
    </xf>
    <xf numFmtId="0" fontId="19" fillId="3" borderId="1" xfId="0" applyFont="1" applyFill="1" applyBorder="1" applyAlignment="1">
      <alignment horizontal="center" wrapText="1"/>
    </xf>
    <xf numFmtId="0" fontId="21"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11" fillId="3"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9" fillId="0" borderId="40" xfId="0" applyFont="1" applyBorder="1" applyAlignment="1">
      <alignment horizontal="center" vertical="center"/>
    </xf>
    <xf numFmtId="0" fontId="19" fillId="0" borderId="39" xfId="0" applyFont="1" applyBorder="1" applyAlignment="1">
      <alignment horizontal="center" vertical="center"/>
    </xf>
    <xf numFmtId="0" fontId="14" fillId="0" borderId="0" xfId="0" applyFont="1" applyAlignment="1">
      <alignment horizontal="left"/>
    </xf>
    <xf numFmtId="0" fontId="14" fillId="0" borderId="2" xfId="0" applyFont="1" applyFill="1" applyBorder="1" applyAlignment="1">
      <alignment horizontal="left"/>
    </xf>
    <xf numFmtId="0" fontId="4" fillId="0" borderId="9" xfId="0" applyFont="1" applyBorder="1" applyAlignment="1">
      <alignment horizontal="center" wrapText="1"/>
    </xf>
    <xf numFmtId="0" fontId="4" fillId="0" borderId="11" xfId="0" applyFont="1" applyBorder="1" applyAlignment="1">
      <alignment horizontal="center" wrapText="1"/>
    </xf>
    <xf numFmtId="0" fontId="15" fillId="0" borderId="3" xfId="0" applyFont="1" applyBorder="1" applyAlignment="1">
      <alignment horizontal="center" vertical="center" wrapText="1"/>
    </xf>
    <xf numFmtId="0" fontId="7" fillId="0" borderId="0" xfId="0" applyFont="1" applyBorder="1" applyAlignment="1">
      <alignment horizontal="center"/>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43" fontId="6" fillId="0" borderId="1" xfId="1" applyFont="1" applyBorder="1" applyAlignment="1">
      <alignment horizontal="center" wrapText="1"/>
    </xf>
    <xf numFmtId="0" fontId="30" fillId="0" borderId="103" xfId="0" applyFont="1" applyFill="1" applyBorder="1" applyAlignment="1">
      <alignment horizontal="center" wrapText="1"/>
    </xf>
    <xf numFmtId="0" fontId="3" fillId="0" borderId="12" xfId="0" applyFont="1" applyBorder="1" applyAlignment="1">
      <alignment wrapText="1"/>
    </xf>
    <xf numFmtId="0" fontId="30" fillId="0" borderId="10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xf>
    <xf numFmtId="0" fontId="30" fillId="0" borderId="104" xfId="0" applyFont="1" applyFill="1" applyBorder="1" applyAlignment="1">
      <alignment horizontal="center"/>
    </xf>
    <xf numFmtId="0" fontId="30" fillId="0" borderId="103"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2" xfId="0" applyFont="1" applyBorder="1" applyAlignment="1">
      <alignment horizontal="center" vertical="center" wrapText="1" shrinkToFit="1"/>
    </xf>
    <xf numFmtId="0" fontId="12" fillId="0" borderId="0" xfId="0" applyFont="1" applyAlignment="1">
      <alignment horizontal="center"/>
    </xf>
    <xf numFmtId="0" fontId="12" fillId="0" borderId="0" xfId="0" applyFont="1" applyAlignment="1">
      <alignment horizontal="left"/>
    </xf>
    <xf numFmtId="0" fontId="81" fillId="0" borderId="0" xfId="0" applyFont="1" applyAlignment="1">
      <alignment horizontal="left"/>
    </xf>
    <xf numFmtId="0" fontId="3" fillId="0" borderId="0" xfId="0" applyFont="1" applyAlignment="1">
      <alignment horizontal="center"/>
    </xf>
    <xf numFmtId="0" fontId="21" fillId="0" borderId="12" xfId="0" applyFont="1" applyBorder="1" applyAlignment="1">
      <alignment horizontal="center" vertical="center" wrapText="1" shrinkToFit="1"/>
    </xf>
    <xf numFmtId="0" fontId="30" fillId="0" borderId="111" xfId="0" applyFont="1" applyBorder="1" applyAlignment="1">
      <alignment horizontal="center" shrinkToFit="1"/>
    </xf>
    <xf numFmtId="0" fontId="30" fillId="0" borderId="110" xfId="0" applyFont="1" applyBorder="1" applyAlignment="1">
      <alignment horizontal="center" shrinkToFit="1"/>
    </xf>
    <xf numFmtId="0" fontId="30" fillId="0" borderId="107" xfId="0" applyFont="1" applyBorder="1" applyAlignment="1">
      <alignment horizontal="center" shrinkToFit="1"/>
    </xf>
    <xf numFmtId="0" fontId="3" fillId="0" borderId="12" xfId="0" applyFont="1" applyBorder="1" applyAlignment="1"/>
    <xf numFmtId="0" fontId="30" fillId="0" borderId="6"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0" xfId="2" applyFont="1" applyAlignment="1">
      <alignment horizontal="center"/>
    </xf>
    <xf numFmtId="0" fontId="21" fillId="0" borderId="12" xfId="0" applyFont="1" applyBorder="1" applyAlignment="1">
      <alignment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2" xfId="0" applyFont="1" applyBorder="1" applyAlignment="1"/>
    <xf numFmtId="0" fontId="21" fillId="0" borderId="12" xfId="0" applyFont="1" applyBorder="1" applyAlignment="1">
      <alignment horizontal="center" vertical="center"/>
    </xf>
    <xf numFmtId="0" fontId="21" fillId="0" borderId="55"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3" fillId="0" borderId="0" xfId="0" applyFont="1" applyAlignment="1">
      <alignment horizontal="left"/>
    </xf>
    <xf numFmtId="0" fontId="21" fillId="0" borderId="0" xfId="0" applyFont="1" applyAlignment="1">
      <alignment horizontal="left"/>
    </xf>
    <xf numFmtId="0" fontId="21" fillId="0" borderId="10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30" fillId="0" borderId="0" xfId="2" applyFont="1" applyAlignment="1">
      <alignment horizontal="left"/>
    </xf>
    <xf numFmtId="0" fontId="30" fillId="0" borderId="108" xfId="0" applyFont="1" applyFill="1" applyBorder="1" applyAlignment="1">
      <alignment horizontal="center"/>
    </xf>
    <xf numFmtId="0" fontId="30" fillId="0" borderId="105" xfId="0" applyFont="1" applyFill="1" applyBorder="1" applyAlignment="1">
      <alignment horizontal="center"/>
    </xf>
    <xf numFmtId="0" fontId="30" fillId="0" borderId="12" xfId="0" applyFont="1" applyFill="1" applyBorder="1" applyAlignment="1">
      <alignment horizontal="center" wrapText="1"/>
    </xf>
    <xf numFmtId="0" fontId="30" fillId="0" borderId="108" xfId="0" applyFont="1" applyBorder="1" applyAlignment="1">
      <alignment horizontal="center" shrinkToFit="1"/>
    </xf>
    <xf numFmtId="0" fontId="30" fillId="0" borderId="109" xfId="0" applyFont="1" applyBorder="1" applyAlignment="1">
      <alignment horizontal="center" shrinkToFit="1"/>
    </xf>
    <xf numFmtId="0" fontId="30" fillId="0" borderId="105" xfId="0" applyFont="1" applyBorder="1" applyAlignment="1">
      <alignment horizontal="center" shrinkToFit="1"/>
    </xf>
    <xf numFmtId="0" fontId="30" fillId="0" borderId="107" xfId="0" applyFont="1" applyBorder="1" applyAlignment="1">
      <alignment horizontal="center" vertical="center" wrapText="1" shrinkToFit="1"/>
    </xf>
    <xf numFmtId="0" fontId="21" fillId="0" borderId="2" xfId="2" applyFont="1" applyBorder="1" applyAlignment="1">
      <alignment horizontal="left"/>
    </xf>
    <xf numFmtId="0" fontId="31" fillId="0" borderId="73" xfId="4" applyFont="1" applyBorder="1" applyAlignment="1">
      <alignment horizontal="center" vertical="center" wrapText="1"/>
    </xf>
    <xf numFmtId="0" fontId="7" fillId="0" borderId="0" xfId="4" applyFont="1" applyBorder="1" applyAlignment="1">
      <alignment horizontal="center"/>
    </xf>
    <xf numFmtId="0" fontId="14" fillId="0" borderId="0" xfId="4" applyFont="1" applyBorder="1" applyAlignment="1">
      <alignment horizontal="left"/>
    </xf>
    <xf numFmtId="0" fontId="31" fillId="0" borderId="73" xfId="4" applyFont="1" applyBorder="1" applyAlignment="1">
      <alignment horizontal="center" wrapText="1"/>
    </xf>
    <xf numFmtId="0" fontId="44" fillId="0" borderId="73" xfId="4" applyFont="1" applyBorder="1" applyAlignment="1">
      <alignment horizontal="center" vertical="center" wrapText="1"/>
    </xf>
    <xf numFmtId="0" fontId="4" fillId="0" borderId="77" xfId="0" applyFont="1" applyFill="1" applyBorder="1" applyAlignment="1">
      <alignment horizontal="left" vertical="top" wrapText="1"/>
    </xf>
    <xf numFmtId="0" fontId="4" fillId="0" borderId="78" xfId="0" applyFont="1" applyFill="1" applyBorder="1" applyAlignment="1">
      <alignment horizontal="left" vertical="top" wrapText="1"/>
    </xf>
    <xf numFmtId="0" fontId="14" fillId="0" borderId="0" xfId="0" applyFont="1" applyFill="1" applyBorder="1" applyAlignment="1">
      <alignment horizontal="center" vertical="top"/>
    </xf>
    <xf numFmtId="0" fontId="1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103"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77" xfId="0" quotePrefix="1" applyFont="1" applyFill="1" applyBorder="1" applyAlignment="1">
      <alignment horizontal="left" vertical="top" wrapText="1"/>
    </xf>
    <xf numFmtId="0" fontId="4" fillId="0" borderId="78" xfId="0" quotePrefix="1" applyFont="1" applyFill="1" applyBorder="1" applyAlignment="1">
      <alignment horizontal="left" vertical="top" wrapText="1"/>
    </xf>
    <xf numFmtId="0" fontId="53" fillId="0" borderId="73" xfId="4" applyFont="1" applyBorder="1" applyAlignment="1">
      <alignment horizontal="center" vertical="center" wrapText="1"/>
    </xf>
    <xf numFmtId="0" fontId="51" fillId="0" borderId="73" xfId="4" applyFont="1" applyBorder="1" applyAlignment="1">
      <alignment horizontal="center" vertical="center" wrapText="1"/>
    </xf>
    <xf numFmtId="0" fontId="48" fillId="0" borderId="0" xfId="4" applyFont="1" applyBorder="1" applyAlignment="1">
      <alignment horizontal="center"/>
    </xf>
    <xf numFmtId="0" fontId="50" fillId="0" borderId="0" xfId="4" applyFont="1" applyBorder="1" applyAlignment="1">
      <alignment horizontal="left"/>
    </xf>
    <xf numFmtId="0" fontId="19" fillId="0" borderId="0" xfId="4" applyFont="1" applyFill="1" applyBorder="1" applyAlignment="1">
      <alignment horizontal="left"/>
    </xf>
    <xf numFmtId="0" fontId="51" fillId="0" borderId="73" xfId="4" applyFont="1" applyBorder="1" applyAlignment="1">
      <alignment horizontal="center" wrapText="1"/>
    </xf>
    <xf numFmtId="0" fontId="68" fillId="3" borderId="0" xfId="0" applyFont="1" applyFill="1" applyBorder="1" applyAlignment="1">
      <alignment horizontal="center"/>
    </xf>
    <xf numFmtId="0" fontId="14" fillId="3" borderId="0" xfId="2" applyFont="1" applyFill="1" applyBorder="1" applyAlignment="1">
      <alignment horizontal="center"/>
    </xf>
    <xf numFmtId="0" fontId="58" fillId="3" borderId="0" xfId="0" applyFont="1" applyFill="1" applyBorder="1" applyAlignment="1">
      <alignment horizontal="center"/>
    </xf>
    <xf numFmtId="0" fontId="58" fillId="3" borderId="9" xfId="0" applyFont="1" applyFill="1" applyBorder="1" applyAlignment="1">
      <alignment horizontal="center"/>
    </xf>
    <xf numFmtId="0" fontId="58" fillId="3" borderId="11" xfId="0" applyFont="1" applyFill="1" applyBorder="1" applyAlignment="1">
      <alignment horizontal="center"/>
    </xf>
    <xf numFmtId="0" fontId="61" fillId="3" borderId="3" xfId="0" applyFont="1" applyFill="1" applyBorder="1" applyAlignment="1">
      <alignment horizontal="center"/>
    </xf>
    <xf numFmtId="0" fontId="61" fillId="3" borderId="6" xfId="0" applyFont="1" applyFill="1" applyBorder="1" applyAlignment="1">
      <alignment horizontal="center"/>
    </xf>
    <xf numFmtId="0" fontId="7" fillId="0" borderId="0" xfId="0" applyFont="1" applyAlignment="1">
      <alignment horizontal="center" vertical="center"/>
    </xf>
    <xf numFmtId="0" fontId="14" fillId="0" borderId="0" xfId="2" applyFont="1" applyAlignment="1">
      <alignment horizontal="center" vertical="center"/>
    </xf>
    <xf numFmtId="0" fontId="14" fillId="0" borderId="1" xfId="0" applyFont="1" applyFill="1" applyBorder="1" applyAlignment="1">
      <alignment horizontal="center" vertical="center" wrapText="1"/>
    </xf>
    <xf numFmtId="0" fontId="4" fillId="0" borderId="3" xfId="0" applyFont="1" applyBorder="1" applyAlignment="1">
      <alignment horizontal="center"/>
    </xf>
    <xf numFmtId="0" fontId="4" fillId="0" borderId="1" xfId="0" applyFont="1" applyBorder="1" applyAlignment="1">
      <alignment horizontal="center"/>
    </xf>
    <xf numFmtId="0" fontId="13" fillId="0" borderId="1" xfId="0" applyFont="1" applyBorder="1" applyAlignment="1">
      <alignment horizontal="center" vertical="center" wrapText="1"/>
    </xf>
    <xf numFmtId="0" fontId="14" fillId="0" borderId="1" xfId="0" applyFont="1" applyFill="1" applyBorder="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wrapText="1"/>
    </xf>
    <xf numFmtId="0" fontId="5" fillId="0" borderId="103"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wrapText="1"/>
    </xf>
    <xf numFmtId="0" fontId="6" fillId="0" borderId="105" xfId="0" applyFont="1" applyBorder="1" applyAlignment="1">
      <alignment horizontal="center" wrapText="1"/>
    </xf>
    <xf numFmtId="0" fontId="19" fillId="0" borderId="0" xfId="2" applyFont="1" applyAlignment="1">
      <alignment horizontal="left"/>
    </xf>
    <xf numFmtId="0" fontId="19" fillId="0" borderId="1" xfId="0" applyFont="1" applyBorder="1" applyAlignment="1">
      <alignment horizontal="center" wrapText="1"/>
    </xf>
    <xf numFmtId="0" fontId="21" fillId="0" borderId="1" xfId="0" applyFont="1" applyBorder="1" applyAlignment="1">
      <alignment horizontal="center" vertical="center" wrapText="1"/>
    </xf>
    <xf numFmtId="0" fontId="94" fillId="0" borderId="1" xfId="0" applyFont="1" applyBorder="1" applyAlignment="1">
      <alignment horizontal="center" vertical="center" wrapText="1"/>
    </xf>
    <xf numFmtId="0" fontId="7" fillId="0" borderId="0" xfId="0" quotePrefix="1" applyFont="1" applyAlignment="1">
      <alignment horizontal="center"/>
    </xf>
    <xf numFmtId="0" fontId="19" fillId="0" borderId="1" xfId="0" applyFont="1" applyBorder="1" applyAlignment="1">
      <alignment horizontal="center" vertical="center" wrapText="1"/>
    </xf>
    <xf numFmtId="0" fontId="111" fillId="0" borderId="1" xfId="0" applyFont="1" applyBorder="1" applyAlignment="1">
      <alignment horizontal="center" vertical="center" wrapText="1"/>
    </xf>
    <xf numFmtId="0" fontId="14" fillId="0" borderId="103" xfId="0" applyFont="1" applyFill="1" applyBorder="1" applyAlignment="1">
      <alignment horizontal="center" vertical="center"/>
    </xf>
    <xf numFmtId="0" fontId="19" fillId="0" borderId="12" xfId="0" applyFont="1" applyBorder="1" applyAlignment="1">
      <alignment horizontal="center" vertical="center"/>
    </xf>
    <xf numFmtId="0" fontId="18" fillId="0" borderId="115" xfId="0" applyFont="1" applyBorder="1" applyAlignment="1">
      <alignment horizontal="center" vertical="top" wrapText="1"/>
    </xf>
    <xf numFmtId="0" fontId="18" fillId="0" borderId="112" xfId="0" applyFont="1" applyBorder="1" applyAlignment="1">
      <alignment horizontal="center" vertical="top" wrapText="1"/>
    </xf>
    <xf numFmtId="0" fontId="18" fillId="0" borderId="113" xfId="0" applyFont="1" applyBorder="1" applyAlignment="1">
      <alignment horizontal="center" vertical="top" wrapText="1"/>
    </xf>
    <xf numFmtId="0" fontId="19" fillId="0" borderId="6" xfId="0" applyFont="1" applyBorder="1" applyAlignment="1">
      <alignment horizontal="center"/>
    </xf>
    <xf numFmtId="0" fontId="19" fillId="0" borderId="12" xfId="0" applyFont="1" applyBorder="1" applyAlignment="1"/>
    <xf numFmtId="0" fontId="14" fillId="0" borderId="107" xfId="0" applyFont="1" applyFill="1" applyBorder="1" applyAlignment="1">
      <alignment horizontal="center" vertical="center"/>
    </xf>
    <xf numFmtId="0" fontId="19" fillId="0" borderId="7" xfId="0" applyFont="1" applyBorder="1" applyAlignment="1">
      <alignment horizontal="center"/>
    </xf>
    <xf numFmtId="0" fontId="19" fillId="0" borderId="39" xfId="0" applyFont="1" applyBorder="1" applyAlignment="1"/>
    <xf numFmtId="0" fontId="19" fillId="0" borderId="12" xfId="0" applyFont="1" applyBorder="1" applyAlignment="1">
      <alignment horizontal="center"/>
    </xf>
    <xf numFmtId="0" fontId="14" fillId="0" borderId="108" xfId="0" applyFont="1" applyFill="1" applyBorder="1" applyAlignment="1">
      <alignment horizontal="center" vertical="center"/>
    </xf>
    <xf numFmtId="0" fontId="14" fillId="0" borderId="109"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4" xfId="0" applyFont="1" applyFill="1" applyBorder="1" applyAlignment="1">
      <alignment horizontal="center"/>
    </xf>
    <xf numFmtId="0" fontId="111" fillId="0" borderId="103" xfId="0" applyFont="1" applyBorder="1" applyAlignment="1">
      <alignment horizontal="center" vertical="center" shrinkToFit="1"/>
    </xf>
    <xf numFmtId="0" fontId="111" fillId="0" borderId="12" xfId="0" applyFont="1" applyBorder="1" applyAlignment="1">
      <alignment horizontal="center" vertical="center" shrinkToFit="1"/>
    </xf>
    <xf numFmtId="0" fontId="14" fillId="0" borderId="103" xfId="0" applyFont="1" applyFill="1" applyBorder="1" applyAlignment="1">
      <alignment horizontal="center"/>
    </xf>
    <xf numFmtId="0" fontId="4" fillId="0" borderId="1" xfId="0" applyNumberFormat="1" applyFont="1" applyBorder="1" applyAlignment="1">
      <alignment horizontal="center" vertical="center" wrapText="1"/>
    </xf>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alignment horizontal="center"/>
    </xf>
    <xf numFmtId="3" fontId="12" fillId="4" borderId="14" xfId="0" applyNumberFormat="1" applyFont="1" applyFill="1" applyBorder="1" applyAlignment="1">
      <alignment horizontal="center" vertical="center"/>
    </xf>
    <xf numFmtId="3" fontId="12" fillId="4" borderId="6" xfId="0" applyNumberFormat="1" applyFont="1" applyFill="1" applyBorder="1" applyAlignment="1">
      <alignment horizontal="center" vertical="center"/>
    </xf>
    <xf numFmtId="3" fontId="12" fillId="4" borderId="19"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4" borderId="12"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6" xfId="0" applyNumberFormat="1" applyFont="1" applyFill="1" applyBorder="1" applyAlignment="1">
      <alignment horizontal="center" vertical="center"/>
    </xf>
    <xf numFmtId="3" fontId="3" fillId="4" borderId="12"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2" fillId="4" borderId="16" xfId="0" applyNumberFormat="1" applyFont="1" applyFill="1" applyBorder="1" applyAlignment="1">
      <alignment horizontal="center" vertical="center"/>
    </xf>
    <xf numFmtId="3" fontId="12" fillId="4" borderId="7" xfId="0" applyNumberFormat="1" applyFont="1" applyFill="1" applyBorder="1" applyAlignment="1">
      <alignment horizontal="center" vertical="center"/>
    </xf>
    <xf numFmtId="3" fontId="12" fillId="4" borderId="21" xfId="0" applyNumberFormat="1" applyFont="1" applyFill="1" applyBorder="1" applyAlignment="1">
      <alignment horizontal="center" vertical="center"/>
    </xf>
    <xf numFmtId="3" fontId="12" fillId="4" borderId="26" xfId="0" applyNumberFormat="1" applyFont="1" applyFill="1" applyBorder="1" applyAlignment="1">
      <alignment horizontal="center" vertical="center"/>
    </xf>
    <xf numFmtId="3" fontId="12" fillId="4" borderId="20" xfId="0" applyNumberFormat="1" applyFont="1" applyFill="1" applyBorder="1" applyAlignment="1">
      <alignment horizontal="center" vertical="center"/>
    </xf>
    <xf numFmtId="3" fontId="12" fillId="4" borderId="15"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3" fontId="12" fillId="4" borderId="40" xfId="0" applyNumberFormat="1" applyFont="1" applyFill="1" applyBorder="1" applyAlignment="1">
      <alignment horizontal="center" vertical="center"/>
    </xf>
    <xf numFmtId="3" fontId="12" fillId="4" borderId="23" xfId="0" applyNumberFormat="1" applyFont="1" applyFill="1" applyBorder="1" applyAlignment="1">
      <alignment horizontal="center" vertical="center"/>
    </xf>
    <xf numFmtId="3" fontId="12" fillId="4" borderId="30" xfId="0" applyNumberFormat="1" applyFont="1" applyFill="1" applyBorder="1" applyAlignment="1">
      <alignment horizontal="center" vertical="center"/>
    </xf>
  </cellXfs>
  <cellStyles count="24">
    <cellStyle name="Comma" xfId="1" builtinId="3"/>
    <cellStyle name="Comma 2" xfId="6"/>
    <cellStyle name="Comma 7" xfId="22"/>
    <cellStyle name="Excel Built-in Normal" xfId="4"/>
    <cellStyle name="Normal" xfId="0" builtinId="0"/>
    <cellStyle name="Normal 2" xfId="5"/>
    <cellStyle name="Normal 2 4" xfId="15"/>
    <cellStyle name="Normal 3" xfId="17"/>
    <cellStyle name="Normal 3 3" xfId="11"/>
    <cellStyle name="Normal 4" xfId="10"/>
    <cellStyle name="Normal 4 3" xfId="13"/>
    <cellStyle name="Normal 6" xfId="21"/>
    <cellStyle name="Percent" xfId="19" builtinId="5"/>
    <cellStyle name="เครื่องหมายจุลภาค 2" xfId="3"/>
    <cellStyle name="เครื่องหมายจุลภาค 2 2" xfId="14"/>
    <cellStyle name="จุลภาค 2" xfId="20"/>
    <cellStyle name="ปกติ 2" xfId="9"/>
    <cellStyle name="ปกติ 2 3" xfId="7"/>
    <cellStyle name="ปกติ 2 3 2" xfId="12"/>
    <cellStyle name="ปกติ 3" xfId="16"/>
    <cellStyle name="ปกติ 4 2" xfId="18"/>
    <cellStyle name="ปกติ_แผนแก้ไขปัญหา" xfId="2"/>
    <cellStyle name="ปกติ_แผนแก้ไขปัญหา 2" xfId="23"/>
    <cellStyle name="ปกติ_แผนยุทธรังสี5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25400</xdr:colOff>
      <xdr:row>27</xdr:row>
      <xdr:rowOff>139700</xdr:rowOff>
    </xdr:from>
    <xdr:to>
      <xdr:col>4</xdr:col>
      <xdr:colOff>203200</xdr:colOff>
      <xdr:row>40</xdr:row>
      <xdr:rowOff>184150</xdr:rowOff>
    </xdr:to>
    <xdr:sp macro="" textlink="">
      <xdr:nvSpPr>
        <xdr:cNvPr id="2" name="วงเล็บปีกกาขวา 1">
          <a:extLst>
            <a:ext uri="{FF2B5EF4-FFF2-40B4-BE49-F238E27FC236}">
              <a16:creationId xmlns="" xmlns:a16="http://schemas.microsoft.com/office/drawing/2014/main" id="{00000000-0008-0000-0A00-000002000000}"/>
            </a:ext>
          </a:extLst>
        </xdr:cNvPr>
        <xdr:cNvSpPr/>
      </xdr:nvSpPr>
      <xdr:spPr>
        <a:xfrm>
          <a:off x="6750050" y="6959600"/>
          <a:ext cx="177800" cy="3140075"/>
        </a:xfrm>
        <a:prstGeom prst="rightBrace">
          <a:avLst>
            <a:gd name="adj1" fmla="val 8333"/>
            <a:gd name="adj2" fmla="val 52947"/>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4</xdr:col>
      <xdr:colOff>133350</xdr:colOff>
      <xdr:row>33</xdr:row>
      <xdr:rowOff>107950</xdr:rowOff>
    </xdr:from>
    <xdr:to>
      <xdr:col>4</xdr:col>
      <xdr:colOff>311150</xdr:colOff>
      <xdr:row>46</xdr:row>
      <xdr:rowOff>152400</xdr:rowOff>
    </xdr:to>
    <xdr:sp macro="" textlink="">
      <xdr:nvSpPr>
        <xdr:cNvPr id="3" name="วงเล็บปีกกาขวา 2">
          <a:extLst>
            <a:ext uri="{FF2B5EF4-FFF2-40B4-BE49-F238E27FC236}">
              <a16:creationId xmlns:a16="http://schemas.microsoft.com/office/drawing/2014/main" xmlns="" id="{00000000-0008-0000-0A00-000002000000}"/>
            </a:ext>
          </a:extLst>
        </xdr:cNvPr>
        <xdr:cNvSpPr/>
      </xdr:nvSpPr>
      <xdr:spPr>
        <a:xfrm>
          <a:off x="7753350" y="8356600"/>
          <a:ext cx="177800" cy="3140075"/>
        </a:xfrm>
        <a:prstGeom prst="rightBrace">
          <a:avLst>
            <a:gd name="adj1" fmla="val 8333"/>
            <a:gd name="adj2" fmla="val 52947"/>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400050</xdr:colOff>
      <xdr:row>3</xdr:row>
      <xdr:rowOff>1</xdr:rowOff>
    </xdr:from>
    <xdr:to>
      <xdr:col>2</xdr:col>
      <xdr:colOff>819150</xdr:colOff>
      <xdr:row>3</xdr:row>
      <xdr:rowOff>266701</xdr:rowOff>
    </xdr:to>
    <xdr:sp macro="" textlink="">
      <xdr:nvSpPr>
        <xdr:cNvPr id="2" name="สี่เหลี่ยมผืนผ้า 1">
          <a:extLst>
            <a:ext uri="{FF2B5EF4-FFF2-40B4-BE49-F238E27FC236}">
              <a16:creationId xmlns="" xmlns:a16="http://schemas.microsoft.com/office/drawing/2014/main" id="{00000000-0008-0000-1A00-000003000000}"/>
            </a:ext>
          </a:extLst>
        </xdr:cNvPr>
        <xdr:cNvSpPr/>
      </xdr:nvSpPr>
      <xdr:spPr>
        <a:xfrm>
          <a:off x="41052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3</xdr:row>
      <xdr:rowOff>266701</xdr:rowOff>
    </xdr:to>
    <xdr:sp macro="" textlink="">
      <xdr:nvSpPr>
        <xdr:cNvPr id="3" name="สี่เหลี่ยมผืนผ้า 2">
          <a:extLst>
            <a:ext uri="{FF2B5EF4-FFF2-40B4-BE49-F238E27FC236}">
              <a16:creationId xmlns="" xmlns:a16="http://schemas.microsoft.com/office/drawing/2014/main" id="{00000000-0008-0000-1A00-000005000000}"/>
            </a:ext>
          </a:extLst>
        </xdr:cNvPr>
        <xdr:cNvSpPr/>
      </xdr:nvSpPr>
      <xdr:spPr>
        <a:xfrm>
          <a:off x="41052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1047750</xdr:colOff>
      <xdr:row>3</xdr:row>
      <xdr:rowOff>9526</xdr:rowOff>
    </xdr:from>
    <xdr:to>
      <xdr:col>3</xdr:col>
      <xdr:colOff>0</xdr:colOff>
      <xdr:row>4</xdr:row>
      <xdr:rowOff>0</xdr:rowOff>
    </xdr:to>
    <xdr:sp macro="" textlink="">
      <xdr:nvSpPr>
        <xdr:cNvPr id="2" name="สี่เหลี่ยมผืนผ้า 1"/>
        <xdr:cNvSpPr/>
      </xdr:nvSpPr>
      <xdr:spPr>
        <a:xfrm>
          <a:off x="5191125" y="723901"/>
          <a:ext cx="371475" cy="2571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95249</xdr:colOff>
      <xdr:row>44</xdr:row>
      <xdr:rowOff>190500</xdr:rowOff>
    </xdr:from>
    <xdr:to>
      <xdr:col>3</xdr:col>
      <xdr:colOff>140968</xdr:colOff>
      <xdr:row>53</xdr:row>
      <xdr:rowOff>180975</xdr:rowOff>
    </xdr:to>
    <xdr:sp macro="" textlink="">
      <xdr:nvSpPr>
        <xdr:cNvPr id="20" name="วงเล็บปีกกาขวา 19">
          <a:extLst>
            <a:ext uri="{FF2B5EF4-FFF2-40B4-BE49-F238E27FC236}">
              <a16:creationId xmlns="" xmlns:a16="http://schemas.microsoft.com/office/drawing/2014/main" id="{00000000-0008-0000-1700-000014000000}"/>
            </a:ext>
          </a:extLst>
        </xdr:cNvPr>
        <xdr:cNvSpPr/>
      </xdr:nvSpPr>
      <xdr:spPr>
        <a:xfrm>
          <a:off x="5753099" y="11306175"/>
          <a:ext cx="45719" cy="2133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6</xdr:col>
      <xdr:colOff>85725</xdr:colOff>
      <xdr:row>48</xdr:row>
      <xdr:rowOff>114300</xdr:rowOff>
    </xdr:from>
    <xdr:to>
      <xdr:col>6</xdr:col>
      <xdr:colOff>133350</xdr:colOff>
      <xdr:row>51</xdr:row>
      <xdr:rowOff>200025</xdr:rowOff>
    </xdr:to>
    <xdr:sp macro="" textlink="">
      <xdr:nvSpPr>
        <xdr:cNvPr id="21" name="วงเล็บปีกกาขวา 20">
          <a:extLst>
            <a:ext uri="{FF2B5EF4-FFF2-40B4-BE49-F238E27FC236}">
              <a16:creationId xmlns="" xmlns:a16="http://schemas.microsoft.com/office/drawing/2014/main" id="{00000000-0008-0000-1700-000015000000}"/>
            </a:ext>
          </a:extLst>
        </xdr:cNvPr>
        <xdr:cNvSpPr/>
      </xdr:nvSpPr>
      <xdr:spPr>
        <a:xfrm>
          <a:off x="8591550" y="12182475"/>
          <a:ext cx="47625" cy="800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104774</xdr:colOff>
      <xdr:row>57</xdr:row>
      <xdr:rowOff>104775</xdr:rowOff>
    </xdr:from>
    <xdr:to>
      <xdr:col>3</xdr:col>
      <xdr:colOff>150493</xdr:colOff>
      <xdr:row>59</xdr:row>
      <xdr:rowOff>123825</xdr:rowOff>
    </xdr:to>
    <xdr:sp macro="" textlink="">
      <xdr:nvSpPr>
        <xdr:cNvPr id="22" name="วงเล็บปีกกาขวา 21">
          <a:extLst>
            <a:ext uri="{FF2B5EF4-FFF2-40B4-BE49-F238E27FC236}">
              <a16:creationId xmlns="" xmlns:a16="http://schemas.microsoft.com/office/drawing/2014/main" id="{00000000-0008-0000-1700-000016000000}"/>
            </a:ext>
          </a:extLst>
        </xdr:cNvPr>
        <xdr:cNvSpPr/>
      </xdr:nvSpPr>
      <xdr:spPr>
        <a:xfrm>
          <a:off x="5762624" y="13601700"/>
          <a:ext cx="45719" cy="12096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66675</xdr:colOff>
      <xdr:row>64</xdr:row>
      <xdr:rowOff>85725</xdr:rowOff>
    </xdr:from>
    <xdr:to>
      <xdr:col>3</xdr:col>
      <xdr:colOff>180975</xdr:colOff>
      <xdr:row>64</xdr:row>
      <xdr:rowOff>647700</xdr:rowOff>
    </xdr:to>
    <xdr:sp macro="" textlink="">
      <xdr:nvSpPr>
        <xdr:cNvPr id="23" name="วงเล็บปีกกาขวา 22">
          <a:extLst>
            <a:ext uri="{FF2B5EF4-FFF2-40B4-BE49-F238E27FC236}">
              <a16:creationId xmlns="" xmlns:a16="http://schemas.microsoft.com/office/drawing/2014/main" id="{00000000-0008-0000-1700-000017000000}"/>
            </a:ext>
          </a:extLst>
        </xdr:cNvPr>
        <xdr:cNvSpPr/>
      </xdr:nvSpPr>
      <xdr:spPr>
        <a:xfrm>
          <a:off x="5724525" y="16440150"/>
          <a:ext cx="114300" cy="561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85725</xdr:colOff>
      <xdr:row>44</xdr:row>
      <xdr:rowOff>47625</xdr:rowOff>
    </xdr:from>
    <xdr:to>
      <xdr:col>8</xdr:col>
      <xdr:colOff>131444</xdr:colOff>
      <xdr:row>53</xdr:row>
      <xdr:rowOff>142875</xdr:rowOff>
    </xdr:to>
    <xdr:sp macro="" textlink="">
      <xdr:nvSpPr>
        <xdr:cNvPr id="24" name="วงเล็บปีกกาขวา 23">
          <a:extLst>
            <a:ext uri="{FF2B5EF4-FFF2-40B4-BE49-F238E27FC236}">
              <a16:creationId xmlns="" xmlns:a16="http://schemas.microsoft.com/office/drawing/2014/main" id="{00000000-0008-0000-1700-000018000000}"/>
            </a:ext>
          </a:extLst>
        </xdr:cNvPr>
        <xdr:cNvSpPr/>
      </xdr:nvSpPr>
      <xdr:spPr>
        <a:xfrm>
          <a:off x="10201275" y="11163300"/>
          <a:ext cx="45719" cy="2238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95250</xdr:colOff>
      <xdr:row>57</xdr:row>
      <xdr:rowOff>66676</xdr:rowOff>
    </xdr:from>
    <xdr:to>
      <xdr:col>8</xdr:col>
      <xdr:colOff>140969</xdr:colOff>
      <xdr:row>59</xdr:row>
      <xdr:rowOff>200026</xdr:rowOff>
    </xdr:to>
    <xdr:sp macro="" textlink="">
      <xdr:nvSpPr>
        <xdr:cNvPr id="25" name="วงเล็บปีกกาขวา 24">
          <a:extLst>
            <a:ext uri="{FF2B5EF4-FFF2-40B4-BE49-F238E27FC236}">
              <a16:creationId xmlns="" xmlns:a16="http://schemas.microsoft.com/office/drawing/2014/main" id="{00000000-0008-0000-1700-000019000000}"/>
            </a:ext>
          </a:extLst>
        </xdr:cNvPr>
        <xdr:cNvSpPr/>
      </xdr:nvSpPr>
      <xdr:spPr>
        <a:xfrm>
          <a:off x="10210800" y="13563601"/>
          <a:ext cx="45719"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104775</xdr:colOff>
      <xdr:row>75</xdr:row>
      <xdr:rowOff>66674</xdr:rowOff>
    </xdr:from>
    <xdr:to>
      <xdr:col>3</xdr:col>
      <xdr:colOff>209929</xdr:colOff>
      <xdr:row>78</xdr:row>
      <xdr:rowOff>228600</xdr:rowOff>
    </xdr:to>
    <xdr:sp macro="" textlink="">
      <xdr:nvSpPr>
        <xdr:cNvPr id="27" name="วงเล็บปีกกาขวา 26">
          <a:extLst>
            <a:ext uri="{FF2B5EF4-FFF2-40B4-BE49-F238E27FC236}">
              <a16:creationId xmlns="" xmlns:a16="http://schemas.microsoft.com/office/drawing/2014/main" id="{00000000-0008-0000-1700-00001B000000}"/>
            </a:ext>
          </a:extLst>
        </xdr:cNvPr>
        <xdr:cNvSpPr/>
      </xdr:nvSpPr>
      <xdr:spPr>
        <a:xfrm>
          <a:off x="5762625" y="19278599"/>
          <a:ext cx="105154" cy="8763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76200</xdr:colOff>
      <xdr:row>75</xdr:row>
      <xdr:rowOff>66674</xdr:rowOff>
    </xdr:from>
    <xdr:to>
      <xdr:col>8</xdr:col>
      <xdr:colOff>121919</xdr:colOff>
      <xdr:row>78</xdr:row>
      <xdr:rowOff>171450</xdr:rowOff>
    </xdr:to>
    <xdr:sp macro="" textlink="">
      <xdr:nvSpPr>
        <xdr:cNvPr id="28" name="วงเล็บปีกกาขวา 27">
          <a:extLst>
            <a:ext uri="{FF2B5EF4-FFF2-40B4-BE49-F238E27FC236}">
              <a16:creationId xmlns="" xmlns:a16="http://schemas.microsoft.com/office/drawing/2014/main" id="{00000000-0008-0000-1700-00001C000000}"/>
            </a:ext>
          </a:extLst>
        </xdr:cNvPr>
        <xdr:cNvSpPr/>
      </xdr:nvSpPr>
      <xdr:spPr>
        <a:xfrm>
          <a:off x="10191750" y="19278599"/>
          <a:ext cx="45719" cy="8191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104775</xdr:colOff>
      <xdr:row>69</xdr:row>
      <xdr:rowOff>66674</xdr:rowOff>
    </xdr:from>
    <xdr:to>
      <xdr:col>3</xdr:col>
      <xdr:colOff>209929</xdr:colOff>
      <xdr:row>72</xdr:row>
      <xdr:rowOff>228600</xdr:rowOff>
    </xdr:to>
    <xdr:sp macro="" textlink="">
      <xdr:nvSpPr>
        <xdr:cNvPr id="11" name="วงเล็บปีกกาขวา 10">
          <a:extLst>
            <a:ext uri="{FF2B5EF4-FFF2-40B4-BE49-F238E27FC236}">
              <a16:creationId xmlns="" xmlns:a16="http://schemas.microsoft.com/office/drawing/2014/main" id="{00000000-0008-0000-1700-00001B000000}"/>
            </a:ext>
          </a:extLst>
        </xdr:cNvPr>
        <xdr:cNvSpPr/>
      </xdr:nvSpPr>
      <xdr:spPr>
        <a:xfrm>
          <a:off x="5810250" y="20135849"/>
          <a:ext cx="105154" cy="8763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76200</xdr:colOff>
      <xdr:row>69</xdr:row>
      <xdr:rowOff>66674</xdr:rowOff>
    </xdr:from>
    <xdr:to>
      <xdr:col>8</xdr:col>
      <xdr:colOff>121919</xdr:colOff>
      <xdr:row>72</xdr:row>
      <xdr:rowOff>171450</xdr:rowOff>
    </xdr:to>
    <xdr:sp macro="" textlink="">
      <xdr:nvSpPr>
        <xdr:cNvPr id="12" name="วงเล็บปีกกาขวา 11">
          <a:extLst>
            <a:ext uri="{FF2B5EF4-FFF2-40B4-BE49-F238E27FC236}">
              <a16:creationId xmlns="" xmlns:a16="http://schemas.microsoft.com/office/drawing/2014/main" id="{00000000-0008-0000-1700-00001C000000}"/>
            </a:ext>
          </a:extLst>
        </xdr:cNvPr>
        <xdr:cNvSpPr/>
      </xdr:nvSpPr>
      <xdr:spPr>
        <a:xfrm>
          <a:off x="11258550" y="20135849"/>
          <a:ext cx="45719" cy="8191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95249</xdr:colOff>
      <xdr:row>44</xdr:row>
      <xdr:rowOff>190500</xdr:rowOff>
    </xdr:from>
    <xdr:to>
      <xdr:col>3</xdr:col>
      <xdr:colOff>140968</xdr:colOff>
      <xdr:row>53</xdr:row>
      <xdr:rowOff>180975</xdr:rowOff>
    </xdr:to>
    <xdr:sp macro="" textlink="">
      <xdr:nvSpPr>
        <xdr:cNvPr id="34" name="วงเล็บปีกกาขวา 33">
          <a:extLst>
            <a:ext uri="{FF2B5EF4-FFF2-40B4-BE49-F238E27FC236}">
              <a16:creationId xmlns="" xmlns:a16="http://schemas.microsoft.com/office/drawing/2014/main" id="{00000000-0008-0000-1700-000014000000}"/>
            </a:ext>
          </a:extLst>
        </xdr:cNvPr>
        <xdr:cNvSpPr/>
      </xdr:nvSpPr>
      <xdr:spPr>
        <a:xfrm>
          <a:off x="5800724" y="11144250"/>
          <a:ext cx="45719" cy="2133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6</xdr:col>
      <xdr:colOff>85725</xdr:colOff>
      <xdr:row>48</xdr:row>
      <xdr:rowOff>114300</xdr:rowOff>
    </xdr:from>
    <xdr:to>
      <xdr:col>6</xdr:col>
      <xdr:colOff>133350</xdr:colOff>
      <xdr:row>51</xdr:row>
      <xdr:rowOff>200025</xdr:rowOff>
    </xdr:to>
    <xdr:sp macro="" textlink="">
      <xdr:nvSpPr>
        <xdr:cNvPr id="35" name="วงเล็บปีกกาขวา 34">
          <a:extLst>
            <a:ext uri="{FF2B5EF4-FFF2-40B4-BE49-F238E27FC236}">
              <a16:creationId xmlns="" xmlns:a16="http://schemas.microsoft.com/office/drawing/2014/main" id="{00000000-0008-0000-1700-000015000000}"/>
            </a:ext>
          </a:extLst>
        </xdr:cNvPr>
        <xdr:cNvSpPr/>
      </xdr:nvSpPr>
      <xdr:spPr>
        <a:xfrm>
          <a:off x="9658350" y="12020550"/>
          <a:ext cx="47625" cy="800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104774</xdr:colOff>
      <xdr:row>57</xdr:row>
      <xdr:rowOff>104775</xdr:rowOff>
    </xdr:from>
    <xdr:to>
      <xdr:col>3</xdr:col>
      <xdr:colOff>150493</xdr:colOff>
      <xdr:row>59</xdr:row>
      <xdr:rowOff>123825</xdr:rowOff>
    </xdr:to>
    <xdr:sp macro="" textlink="">
      <xdr:nvSpPr>
        <xdr:cNvPr id="36" name="วงเล็บปีกกาขวา 35">
          <a:extLst>
            <a:ext uri="{FF2B5EF4-FFF2-40B4-BE49-F238E27FC236}">
              <a16:creationId xmlns="" xmlns:a16="http://schemas.microsoft.com/office/drawing/2014/main" id="{00000000-0008-0000-1700-000016000000}"/>
            </a:ext>
          </a:extLst>
        </xdr:cNvPr>
        <xdr:cNvSpPr/>
      </xdr:nvSpPr>
      <xdr:spPr>
        <a:xfrm>
          <a:off x="5810249" y="14220825"/>
          <a:ext cx="45719"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66675</xdr:colOff>
      <xdr:row>64</xdr:row>
      <xdr:rowOff>85725</xdr:rowOff>
    </xdr:from>
    <xdr:to>
      <xdr:col>3</xdr:col>
      <xdr:colOff>180975</xdr:colOff>
      <xdr:row>64</xdr:row>
      <xdr:rowOff>647700</xdr:rowOff>
    </xdr:to>
    <xdr:sp macro="" textlink="">
      <xdr:nvSpPr>
        <xdr:cNvPr id="37" name="วงเล็บปีกกาขวา 36">
          <a:extLst>
            <a:ext uri="{FF2B5EF4-FFF2-40B4-BE49-F238E27FC236}">
              <a16:creationId xmlns="" xmlns:a16="http://schemas.microsoft.com/office/drawing/2014/main" id="{00000000-0008-0000-1700-000017000000}"/>
            </a:ext>
          </a:extLst>
        </xdr:cNvPr>
        <xdr:cNvSpPr/>
      </xdr:nvSpPr>
      <xdr:spPr>
        <a:xfrm>
          <a:off x="5772150" y="16344900"/>
          <a:ext cx="114300" cy="561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85725</xdr:colOff>
      <xdr:row>44</xdr:row>
      <xdr:rowOff>47625</xdr:rowOff>
    </xdr:from>
    <xdr:to>
      <xdr:col>8</xdr:col>
      <xdr:colOff>131444</xdr:colOff>
      <xdr:row>53</xdr:row>
      <xdr:rowOff>142875</xdr:rowOff>
    </xdr:to>
    <xdr:sp macro="" textlink="">
      <xdr:nvSpPr>
        <xdr:cNvPr id="38" name="วงเล็บปีกกาขวา 37">
          <a:extLst>
            <a:ext uri="{FF2B5EF4-FFF2-40B4-BE49-F238E27FC236}">
              <a16:creationId xmlns="" xmlns:a16="http://schemas.microsoft.com/office/drawing/2014/main" id="{00000000-0008-0000-1700-000018000000}"/>
            </a:ext>
          </a:extLst>
        </xdr:cNvPr>
        <xdr:cNvSpPr/>
      </xdr:nvSpPr>
      <xdr:spPr>
        <a:xfrm>
          <a:off x="11268075" y="11001375"/>
          <a:ext cx="45719" cy="2238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95250</xdr:colOff>
      <xdr:row>57</xdr:row>
      <xdr:rowOff>66676</xdr:rowOff>
    </xdr:from>
    <xdr:to>
      <xdr:col>8</xdr:col>
      <xdr:colOff>140969</xdr:colOff>
      <xdr:row>59</xdr:row>
      <xdr:rowOff>200026</xdr:rowOff>
    </xdr:to>
    <xdr:sp macro="" textlink="">
      <xdr:nvSpPr>
        <xdr:cNvPr id="39" name="วงเล็บปีกกาขวา 38">
          <a:extLst>
            <a:ext uri="{FF2B5EF4-FFF2-40B4-BE49-F238E27FC236}">
              <a16:creationId xmlns="" xmlns:a16="http://schemas.microsoft.com/office/drawing/2014/main" id="{00000000-0008-0000-1700-000019000000}"/>
            </a:ext>
          </a:extLst>
        </xdr:cNvPr>
        <xdr:cNvSpPr/>
      </xdr:nvSpPr>
      <xdr:spPr>
        <a:xfrm>
          <a:off x="11277600" y="14182726"/>
          <a:ext cx="45719"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104775</xdr:colOff>
      <xdr:row>76</xdr:row>
      <xdr:rowOff>66674</xdr:rowOff>
    </xdr:from>
    <xdr:to>
      <xdr:col>3</xdr:col>
      <xdr:colOff>209929</xdr:colOff>
      <xdr:row>79</xdr:row>
      <xdr:rowOff>228600</xdr:rowOff>
    </xdr:to>
    <xdr:sp macro="" textlink="">
      <xdr:nvSpPr>
        <xdr:cNvPr id="40" name="วงเล็บปีกกาขวา 39">
          <a:extLst>
            <a:ext uri="{FF2B5EF4-FFF2-40B4-BE49-F238E27FC236}">
              <a16:creationId xmlns="" xmlns:a16="http://schemas.microsoft.com/office/drawing/2014/main" id="{00000000-0008-0000-1700-00001B000000}"/>
            </a:ext>
          </a:extLst>
        </xdr:cNvPr>
        <xdr:cNvSpPr/>
      </xdr:nvSpPr>
      <xdr:spPr>
        <a:xfrm>
          <a:off x="5810250" y="20173949"/>
          <a:ext cx="105154" cy="8763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76200</xdr:colOff>
      <xdr:row>76</xdr:row>
      <xdr:rowOff>66674</xdr:rowOff>
    </xdr:from>
    <xdr:to>
      <xdr:col>8</xdr:col>
      <xdr:colOff>121919</xdr:colOff>
      <xdr:row>79</xdr:row>
      <xdr:rowOff>171450</xdr:rowOff>
    </xdr:to>
    <xdr:sp macro="" textlink="">
      <xdr:nvSpPr>
        <xdr:cNvPr id="41" name="วงเล็บปีกกาขวา 40">
          <a:extLst>
            <a:ext uri="{FF2B5EF4-FFF2-40B4-BE49-F238E27FC236}">
              <a16:creationId xmlns="" xmlns:a16="http://schemas.microsoft.com/office/drawing/2014/main" id="{00000000-0008-0000-1700-00001C000000}"/>
            </a:ext>
          </a:extLst>
        </xdr:cNvPr>
        <xdr:cNvSpPr/>
      </xdr:nvSpPr>
      <xdr:spPr>
        <a:xfrm>
          <a:off x="11258550" y="20173949"/>
          <a:ext cx="45719" cy="8191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3</xdr:col>
      <xdr:colOff>104775</xdr:colOff>
      <xdr:row>69</xdr:row>
      <xdr:rowOff>66674</xdr:rowOff>
    </xdr:from>
    <xdr:to>
      <xdr:col>3</xdr:col>
      <xdr:colOff>209929</xdr:colOff>
      <xdr:row>72</xdr:row>
      <xdr:rowOff>228600</xdr:rowOff>
    </xdr:to>
    <xdr:sp macro="" textlink="">
      <xdr:nvSpPr>
        <xdr:cNvPr id="42" name="วงเล็บปีกกาขวา 41">
          <a:extLst>
            <a:ext uri="{FF2B5EF4-FFF2-40B4-BE49-F238E27FC236}">
              <a16:creationId xmlns="" xmlns:a16="http://schemas.microsoft.com/office/drawing/2014/main" id="{00000000-0008-0000-1700-00000B000000}"/>
            </a:ext>
          </a:extLst>
        </xdr:cNvPr>
        <xdr:cNvSpPr/>
      </xdr:nvSpPr>
      <xdr:spPr>
        <a:xfrm>
          <a:off x="5810250" y="18507074"/>
          <a:ext cx="105154" cy="8763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twoCellAnchor>
    <xdr:from>
      <xdr:col>8</xdr:col>
      <xdr:colOff>76200</xdr:colOff>
      <xdr:row>69</xdr:row>
      <xdr:rowOff>66674</xdr:rowOff>
    </xdr:from>
    <xdr:to>
      <xdr:col>8</xdr:col>
      <xdr:colOff>121919</xdr:colOff>
      <xdr:row>72</xdr:row>
      <xdr:rowOff>171450</xdr:rowOff>
    </xdr:to>
    <xdr:sp macro="" textlink="">
      <xdr:nvSpPr>
        <xdr:cNvPr id="43" name="วงเล็บปีกกาขวา 42">
          <a:extLst>
            <a:ext uri="{FF2B5EF4-FFF2-40B4-BE49-F238E27FC236}">
              <a16:creationId xmlns="" xmlns:a16="http://schemas.microsoft.com/office/drawing/2014/main" id="{00000000-0008-0000-1700-00000C000000}"/>
            </a:ext>
          </a:extLst>
        </xdr:cNvPr>
        <xdr:cNvSpPr/>
      </xdr:nvSpPr>
      <xdr:spPr>
        <a:xfrm>
          <a:off x="11258550" y="18507074"/>
          <a:ext cx="45719" cy="8191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h-T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400050</xdr:colOff>
      <xdr:row>3</xdr:row>
      <xdr:rowOff>1</xdr:rowOff>
    </xdr:from>
    <xdr:to>
      <xdr:col>2</xdr:col>
      <xdr:colOff>819150</xdr:colOff>
      <xdr:row>3</xdr:row>
      <xdr:rowOff>266701</xdr:rowOff>
    </xdr:to>
    <xdr:sp macro="" textlink="">
      <xdr:nvSpPr>
        <xdr:cNvPr id="3" name="สี่เหลี่ยมผืนผ้า 2">
          <a:extLst>
            <a:ext uri="{FF2B5EF4-FFF2-40B4-BE49-F238E27FC236}">
              <a16:creationId xmlns="" xmlns:a16="http://schemas.microsoft.com/office/drawing/2014/main" id="{00000000-0008-0000-1A00-000003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3</xdr:row>
      <xdr:rowOff>266701</xdr:rowOff>
    </xdr:to>
    <xdr:sp macro="" textlink="">
      <xdr:nvSpPr>
        <xdr:cNvPr id="5" name="สี่เหลี่ยมผืนผ้า 4">
          <a:extLst>
            <a:ext uri="{FF2B5EF4-FFF2-40B4-BE49-F238E27FC236}">
              <a16:creationId xmlns="" xmlns:a16="http://schemas.microsoft.com/office/drawing/2014/main" id="{00000000-0008-0000-1A00-000005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3</xdr:row>
      <xdr:rowOff>1</xdr:rowOff>
    </xdr:from>
    <xdr:to>
      <xdr:col>2</xdr:col>
      <xdr:colOff>819150</xdr:colOff>
      <xdr:row>3</xdr:row>
      <xdr:rowOff>266701</xdr:rowOff>
    </xdr:to>
    <xdr:sp macro="" textlink="">
      <xdr:nvSpPr>
        <xdr:cNvPr id="3" name="สี่เหลี่ยมผืนผ้า 2">
          <a:extLst>
            <a:ext uri="{FF2B5EF4-FFF2-40B4-BE49-F238E27FC236}">
              <a16:creationId xmlns="" xmlns:a16="http://schemas.microsoft.com/office/drawing/2014/main" id="{00000000-0008-0000-1B00-000003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3</xdr:row>
      <xdr:rowOff>266701</xdr:rowOff>
    </xdr:to>
    <xdr:sp macro="" textlink="">
      <xdr:nvSpPr>
        <xdr:cNvPr id="5" name="สี่เหลี่ยมผืนผ้า 4">
          <a:extLst>
            <a:ext uri="{FF2B5EF4-FFF2-40B4-BE49-F238E27FC236}">
              <a16:creationId xmlns="" xmlns:a16="http://schemas.microsoft.com/office/drawing/2014/main" id="{00000000-0008-0000-1B00-000005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2219325</xdr:colOff>
      <xdr:row>3</xdr:row>
      <xdr:rowOff>1</xdr:rowOff>
    </xdr:from>
    <xdr:to>
      <xdr:col>2</xdr:col>
      <xdr:colOff>2638425</xdr:colOff>
      <xdr:row>4</xdr:row>
      <xdr:rowOff>1</xdr:rowOff>
    </xdr:to>
    <xdr:sp macro="" textlink="">
      <xdr:nvSpPr>
        <xdr:cNvPr id="4" name="สี่เหลี่ยมผืนผ้า 3">
          <a:extLst>
            <a:ext uri="{FF2B5EF4-FFF2-40B4-BE49-F238E27FC236}">
              <a16:creationId xmlns="" xmlns:a16="http://schemas.microsoft.com/office/drawing/2014/main" id="{00000000-0008-0000-1C00-000004000000}"/>
            </a:ext>
          </a:extLst>
        </xdr:cNvPr>
        <xdr:cNvSpPr/>
      </xdr:nvSpPr>
      <xdr:spPr>
        <a:xfrm>
          <a:off x="6019800" y="771526"/>
          <a:ext cx="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4</xdr:row>
      <xdr:rowOff>1</xdr:rowOff>
    </xdr:to>
    <xdr:sp macro="" textlink="">
      <xdr:nvSpPr>
        <xdr:cNvPr id="7" name="สี่เหลี่ยมผืนผ้า 6">
          <a:extLst>
            <a:ext uri="{FF2B5EF4-FFF2-40B4-BE49-F238E27FC236}">
              <a16:creationId xmlns="" xmlns:a16="http://schemas.microsoft.com/office/drawing/2014/main" id="{00000000-0008-0000-1C00-000007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4</xdr:row>
      <xdr:rowOff>1</xdr:rowOff>
    </xdr:to>
    <xdr:sp macro="" textlink="">
      <xdr:nvSpPr>
        <xdr:cNvPr id="8" name="สี่เหลี่ยมผืนผ้า 7">
          <a:extLst>
            <a:ext uri="{FF2B5EF4-FFF2-40B4-BE49-F238E27FC236}">
              <a16:creationId xmlns="" xmlns:a16="http://schemas.microsoft.com/office/drawing/2014/main" id="{00000000-0008-0000-1C00-000008000000}"/>
            </a:ext>
          </a:extLst>
        </xdr:cNvPr>
        <xdr:cNvSpPr/>
      </xdr:nvSpPr>
      <xdr:spPr>
        <a:xfrm>
          <a:off x="411480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2219325</xdr:colOff>
      <xdr:row>3</xdr:row>
      <xdr:rowOff>1</xdr:rowOff>
    </xdr:from>
    <xdr:to>
      <xdr:col>2</xdr:col>
      <xdr:colOff>2638425</xdr:colOff>
      <xdr:row>4</xdr:row>
      <xdr:rowOff>1</xdr:rowOff>
    </xdr:to>
    <xdr:sp macro="" textlink="">
      <xdr:nvSpPr>
        <xdr:cNvPr id="9" name="สี่เหลี่ยมผืนผ้า 8">
          <a:extLst>
            <a:ext uri="{FF2B5EF4-FFF2-40B4-BE49-F238E27FC236}">
              <a16:creationId xmlns="" xmlns:a16="http://schemas.microsoft.com/office/drawing/2014/main" id="{00000000-0008-0000-1C00-000009000000}"/>
            </a:ext>
          </a:extLst>
        </xdr:cNvPr>
        <xdr:cNvSpPr/>
      </xdr:nvSpPr>
      <xdr:spPr>
        <a:xfrm>
          <a:off x="6019800" y="771526"/>
          <a:ext cx="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4</xdr:row>
      <xdr:rowOff>1</xdr:rowOff>
    </xdr:to>
    <xdr:sp macro="" textlink="">
      <xdr:nvSpPr>
        <xdr:cNvPr id="10" name="สี่เหลี่ยมผืนผ้า 9">
          <a:extLst>
            <a:ext uri="{FF2B5EF4-FFF2-40B4-BE49-F238E27FC236}">
              <a16:creationId xmlns="" xmlns:a16="http://schemas.microsoft.com/office/drawing/2014/main" id="{00000000-0008-0000-1C00-00000A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4</xdr:row>
      <xdr:rowOff>1</xdr:rowOff>
    </xdr:to>
    <xdr:sp macro="" textlink="">
      <xdr:nvSpPr>
        <xdr:cNvPr id="11" name="สี่เหลี่ยมผืนผ้า 10">
          <a:extLst>
            <a:ext uri="{FF2B5EF4-FFF2-40B4-BE49-F238E27FC236}">
              <a16:creationId xmlns="" xmlns:a16="http://schemas.microsoft.com/office/drawing/2014/main" id="{00000000-0008-0000-1C00-00000B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400050</xdr:colOff>
      <xdr:row>2</xdr:row>
      <xdr:rowOff>1</xdr:rowOff>
    </xdr:from>
    <xdr:to>
      <xdr:col>4</xdr:col>
      <xdr:colOff>819150</xdr:colOff>
      <xdr:row>3</xdr:row>
      <xdr:rowOff>1</xdr:rowOff>
    </xdr:to>
    <xdr:sp macro="" textlink="">
      <xdr:nvSpPr>
        <xdr:cNvPr id="6" name="สี่เหลี่ยมผืนผ้า 5">
          <a:extLst>
            <a:ext uri="{FF2B5EF4-FFF2-40B4-BE49-F238E27FC236}">
              <a16:creationId xmlns="" xmlns:a16="http://schemas.microsoft.com/office/drawing/2014/main" id="{00000000-0008-0000-1D00-000006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2</xdr:row>
      <xdr:rowOff>1</xdr:rowOff>
    </xdr:from>
    <xdr:to>
      <xdr:col>4</xdr:col>
      <xdr:colOff>819150</xdr:colOff>
      <xdr:row>3</xdr:row>
      <xdr:rowOff>1</xdr:rowOff>
    </xdr:to>
    <xdr:sp macro="" textlink="">
      <xdr:nvSpPr>
        <xdr:cNvPr id="7" name="สี่เหลี่ยมผืนผ้า 6">
          <a:extLst>
            <a:ext uri="{FF2B5EF4-FFF2-40B4-BE49-F238E27FC236}">
              <a16:creationId xmlns="" xmlns:a16="http://schemas.microsoft.com/office/drawing/2014/main" id="{00000000-0008-0000-1D00-000007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2</xdr:row>
      <xdr:rowOff>1</xdr:rowOff>
    </xdr:from>
    <xdr:to>
      <xdr:col>4</xdr:col>
      <xdr:colOff>819150</xdr:colOff>
      <xdr:row>3</xdr:row>
      <xdr:rowOff>1</xdr:rowOff>
    </xdr:to>
    <xdr:sp macro="" textlink="">
      <xdr:nvSpPr>
        <xdr:cNvPr id="8" name="สี่เหลี่ยมผืนผ้า 7">
          <a:extLst>
            <a:ext uri="{FF2B5EF4-FFF2-40B4-BE49-F238E27FC236}">
              <a16:creationId xmlns="" xmlns:a16="http://schemas.microsoft.com/office/drawing/2014/main" id="{00000000-0008-0000-1D00-000008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2</xdr:row>
      <xdr:rowOff>1</xdr:rowOff>
    </xdr:from>
    <xdr:to>
      <xdr:col>4</xdr:col>
      <xdr:colOff>819150</xdr:colOff>
      <xdr:row>3</xdr:row>
      <xdr:rowOff>1</xdr:rowOff>
    </xdr:to>
    <xdr:sp macro="" textlink="">
      <xdr:nvSpPr>
        <xdr:cNvPr id="9" name="สี่เหลี่ยมผืนผ้า 8">
          <a:extLst>
            <a:ext uri="{FF2B5EF4-FFF2-40B4-BE49-F238E27FC236}">
              <a16:creationId xmlns="" xmlns:a16="http://schemas.microsoft.com/office/drawing/2014/main" id="{00000000-0008-0000-1D00-000009000000}"/>
            </a:ext>
          </a:extLst>
        </xdr:cNvPr>
        <xdr:cNvSpPr/>
      </xdr:nvSpPr>
      <xdr:spPr>
        <a:xfrm>
          <a:off x="4562475"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400050</xdr:colOff>
      <xdr:row>3</xdr:row>
      <xdr:rowOff>1</xdr:rowOff>
    </xdr:from>
    <xdr:to>
      <xdr:col>2</xdr:col>
      <xdr:colOff>819150</xdr:colOff>
      <xdr:row>3</xdr:row>
      <xdr:rowOff>266701</xdr:rowOff>
    </xdr:to>
    <xdr:sp macro="" textlink="">
      <xdr:nvSpPr>
        <xdr:cNvPr id="4" name="สี่เหลี่ยมผืนผ้า 3">
          <a:extLst>
            <a:ext uri="{FF2B5EF4-FFF2-40B4-BE49-F238E27FC236}">
              <a16:creationId xmlns="" xmlns:a16="http://schemas.microsoft.com/office/drawing/2014/main" id="{00000000-0008-0000-2000-000004000000}"/>
            </a:ext>
          </a:extLst>
        </xdr:cNvPr>
        <xdr:cNvSpPr/>
      </xdr:nvSpPr>
      <xdr:spPr>
        <a:xfrm>
          <a:off x="4152900" y="800101"/>
          <a:ext cx="419100" cy="266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400050</xdr:colOff>
      <xdr:row>3</xdr:row>
      <xdr:rowOff>1</xdr:rowOff>
    </xdr:from>
    <xdr:to>
      <xdr:col>2</xdr:col>
      <xdr:colOff>819150</xdr:colOff>
      <xdr:row>3</xdr:row>
      <xdr:rowOff>266701</xdr:rowOff>
    </xdr:to>
    <xdr:sp macro="" textlink="">
      <xdr:nvSpPr>
        <xdr:cNvPr id="5" name="สี่เหลี่ยมผืนผ้า 4"/>
        <xdr:cNvSpPr/>
      </xdr:nvSpPr>
      <xdr:spPr>
        <a:xfrm>
          <a:off x="4152900" y="800101"/>
          <a:ext cx="419100" cy="266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514350</xdr:colOff>
      <xdr:row>3</xdr:row>
      <xdr:rowOff>12701</xdr:rowOff>
    </xdr:from>
    <xdr:to>
      <xdr:col>2</xdr:col>
      <xdr:colOff>933450</xdr:colOff>
      <xdr:row>4</xdr:row>
      <xdr:rowOff>12701</xdr:rowOff>
    </xdr:to>
    <xdr:sp macro="" textlink="">
      <xdr:nvSpPr>
        <xdr:cNvPr id="3" name="สี่เหลี่ยมผืนผ้า 2">
          <a:extLst>
            <a:ext uri="{FF2B5EF4-FFF2-40B4-BE49-F238E27FC236}">
              <a16:creationId xmlns="" xmlns:a16="http://schemas.microsoft.com/office/drawing/2014/main" id="{00000000-0008-0000-2700-000003000000}"/>
            </a:ext>
          </a:extLst>
        </xdr:cNvPr>
        <xdr:cNvSpPr/>
      </xdr:nvSpPr>
      <xdr:spPr>
        <a:xfrm>
          <a:off x="5438775" y="7842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514350</xdr:colOff>
      <xdr:row>3</xdr:row>
      <xdr:rowOff>12701</xdr:rowOff>
    </xdr:from>
    <xdr:to>
      <xdr:col>2</xdr:col>
      <xdr:colOff>933450</xdr:colOff>
      <xdr:row>4</xdr:row>
      <xdr:rowOff>12701</xdr:rowOff>
    </xdr:to>
    <xdr:sp macro="" textlink="">
      <xdr:nvSpPr>
        <xdr:cNvPr id="5" name="สี่เหลี่ยมผืนผ้า 4"/>
        <xdr:cNvSpPr/>
      </xdr:nvSpPr>
      <xdr:spPr>
        <a:xfrm>
          <a:off x="5324475" y="784226"/>
          <a:ext cx="352425"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400050</xdr:colOff>
      <xdr:row>3</xdr:row>
      <xdr:rowOff>1</xdr:rowOff>
    </xdr:from>
    <xdr:to>
      <xdr:col>2</xdr:col>
      <xdr:colOff>819150</xdr:colOff>
      <xdr:row>3</xdr:row>
      <xdr:rowOff>266701</xdr:rowOff>
    </xdr:to>
    <xdr:sp macro="" textlink="">
      <xdr:nvSpPr>
        <xdr:cNvPr id="2" name="สี่เหลี่ยมผืนผ้า 1"/>
        <xdr:cNvSpPr/>
      </xdr:nvSpPr>
      <xdr:spPr>
        <a:xfrm>
          <a:off x="4705350" y="771526"/>
          <a:ext cx="419100"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phan/AppData/Local/Temp/Rar$DIa5028.39214/9&#3585;&#3618;63/&#3649;&#3612;&#3609;&#3631;&#3588;&#3611;&#3626;&#3629;.&#3649;&#3617;&#3656;&#3607;&#3632;%20&#3611;&#3637;%202564%20%20%20&#3623;&#3633;&#3609;&#3607;&#3637;&#3656;9&#3585;&#3618;64&#3649;&#3618;&#3585;&#3648;&#3591;&#3636;&#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sheetName val="ประชุมฯ"/>
      <sheetName val="ครุภัณฑ์"/>
      <sheetName val="สรุปโครงการ"/>
      <sheetName val="ย.1แม่และเด็ก"/>
      <sheetName val="ย.1ปฐมวัย"/>
      <sheetName val="ย.1วัยรุ่น"/>
      <sheetName val="ย.1วัยทำงาน"/>
      <sheetName val="ย.1ผู้สูงอายุ"/>
      <sheetName val="ย.1G&amp;C"/>
      <sheetName val="ย.1บูรณาการอาหาร"/>
      <sheetName val="ย.2 RDU"/>
      <sheetName val="ย.2แผนไทยและกัญชา"/>
      <sheetName val="ย.2 TB"/>
      <sheetName val="ย.2COC"/>
      <sheetName val="ย.2DM,HT"/>
      <sheetName val="ย.2 สาขาไต"/>
      <sheetName val="ย.2 รพสต.ติดดาว"/>
      <sheetName val="ย.2 พชอ."/>
      <sheetName val="ย.2 Stroke"/>
      <sheetName val="ย.2 PCU"/>
      <sheetName val="ย.3องค์กรแห่งความสุข"/>
      <sheetName val="ย.3วิจัย"/>
      <sheetName val="ย.4CFO"/>
      <sheetName val="ย.4 ITA"/>
      <sheetName val="ย.4HA"/>
      <sheetName val="ย.4IT"/>
      <sheetName val="ย.4 PMQA"/>
      <sheetName val="แก้ไขปัญหา งานควบคุมโรค"/>
      <sheetName val="งานประจำ แผนงานฯ"/>
      <sheetName val="งานประจำ พอสว."/>
      <sheetName val="งานประจำ คลังยาและบริการ"/>
      <sheetName val="งานประจำ คบส."/>
      <sheetName val="งานประจำ ทันตฯ"/>
      <sheetName val="งานประจำ องค์กรพยาบาล"/>
      <sheetName val="งานประจำ IC"/>
      <sheetName val="งานประจำ ER"/>
      <sheetName val="งานประจำ LAB"/>
      <sheetName val="งานประจำ รังสี"/>
      <sheetName val="งานประจำ วัยทำงาน"/>
      <sheetName val="งานประจำ ผู้สูงอายุ"/>
      <sheetName val="งานประจำ ภาคประชาชน"/>
      <sheetName val="งานประจำ สุขภาพจิต"/>
    </sheetNames>
    <sheetDataSet>
      <sheetData sheetId="0"/>
      <sheetData sheetId="1"/>
      <sheetData sheetId="2"/>
      <sheetData sheetId="3"/>
      <sheetData sheetId="4">
        <row r="38">
          <cell r="B38" t="str">
            <v xml:space="preserve">6.2.2 จัดทำแผน จัดหาวัสดุครุภัณฑ์ที่ขาด </v>
          </cell>
        </row>
        <row r="39">
          <cell r="B39" t="str">
            <v xml:space="preserve"> -เครื่องวัดสัญญาณชีพ NIBP</v>
          </cell>
          <cell r="F39">
            <v>20000</v>
          </cell>
        </row>
        <row r="40">
          <cell r="B40" t="str">
            <v xml:space="preserve"> -เครื่องช่วยชีวิตเด็กขั้นสูงชนิดควบคุมแรงดัน ( Neopuff)</v>
          </cell>
          <cell r="F40">
            <v>190000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7.xml"/></Relationships>
</file>

<file path=xl/worksheets/_rels/sheet3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8.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9.x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25.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11.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6"/>
  <sheetViews>
    <sheetView tabSelected="1" zoomScale="124" zoomScaleNormal="124" workbookViewId="0">
      <selection activeCell="C20" sqref="C20"/>
    </sheetView>
  </sheetViews>
  <sheetFormatPr defaultRowHeight="18.75"/>
  <cols>
    <col min="1" max="1" width="4.875" style="2372" customWidth="1"/>
    <col min="2" max="2" width="9.625" style="231" customWidth="1"/>
    <col min="3" max="3" width="71.375" style="231" customWidth="1"/>
    <col min="4" max="4" width="10.75" style="700" customWidth="1"/>
    <col min="5" max="5" width="6.75" style="700" customWidth="1"/>
    <col min="6" max="7" width="7.25" style="700" customWidth="1"/>
    <col min="8" max="8" width="5.375" style="700" customWidth="1"/>
    <col min="9" max="9" width="11.125" style="231" customWidth="1"/>
    <col min="10" max="247" width="9" style="231"/>
    <col min="248" max="248" width="16.25" style="231" customWidth="1"/>
    <col min="249" max="249" width="72.375" style="231" customWidth="1"/>
    <col min="250" max="250" width="13.875" style="231" customWidth="1"/>
    <col min="251" max="251" width="13.75" style="231" customWidth="1"/>
    <col min="252" max="253" width="13.375" style="231" customWidth="1"/>
    <col min="254" max="254" width="19.375" style="231" customWidth="1"/>
    <col min="255" max="503" width="9" style="231"/>
    <col min="504" max="504" width="16.25" style="231" customWidth="1"/>
    <col min="505" max="505" width="72.375" style="231" customWidth="1"/>
    <col min="506" max="506" width="13.875" style="231" customWidth="1"/>
    <col min="507" max="507" width="13.75" style="231" customWidth="1"/>
    <col min="508" max="509" width="13.375" style="231" customWidth="1"/>
    <col min="510" max="510" width="19.375" style="231" customWidth="1"/>
    <col min="511" max="759" width="9" style="231"/>
    <col min="760" max="760" width="16.25" style="231" customWidth="1"/>
    <col min="761" max="761" width="72.375" style="231" customWidth="1"/>
    <col min="762" max="762" width="13.875" style="231" customWidth="1"/>
    <col min="763" max="763" width="13.75" style="231" customWidth="1"/>
    <col min="764" max="765" width="13.375" style="231" customWidth="1"/>
    <col min="766" max="766" width="19.375" style="231" customWidth="1"/>
    <col min="767" max="1015" width="9" style="231"/>
    <col min="1016" max="1016" width="16.25" style="231" customWidth="1"/>
    <col min="1017" max="1017" width="72.375" style="231" customWidth="1"/>
    <col min="1018" max="1018" width="13.875" style="231" customWidth="1"/>
    <col min="1019" max="1019" width="13.75" style="231" customWidth="1"/>
    <col min="1020" max="1021" width="13.375" style="231" customWidth="1"/>
    <col min="1022" max="1022" width="19.375" style="231" customWidth="1"/>
    <col min="1023" max="1271" width="9" style="231"/>
    <col min="1272" max="1272" width="16.25" style="231" customWidth="1"/>
    <col min="1273" max="1273" width="72.375" style="231" customWidth="1"/>
    <col min="1274" max="1274" width="13.875" style="231" customWidth="1"/>
    <col min="1275" max="1275" width="13.75" style="231" customWidth="1"/>
    <col min="1276" max="1277" width="13.375" style="231" customWidth="1"/>
    <col min="1278" max="1278" width="19.375" style="231" customWidth="1"/>
    <col min="1279" max="1527" width="9" style="231"/>
    <col min="1528" max="1528" width="16.25" style="231" customWidth="1"/>
    <col min="1529" max="1529" width="72.375" style="231" customWidth="1"/>
    <col min="1530" max="1530" width="13.875" style="231" customWidth="1"/>
    <col min="1531" max="1531" width="13.75" style="231" customWidth="1"/>
    <col min="1532" max="1533" width="13.375" style="231" customWidth="1"/>
    <col min="1534" max="1534" width="19.375" style="231" customWidth="1"/>
    <col min="1535" max="1783" width="9" style="231"/>
    <col min="1784" max="1784" width="16.25" style="231" customWidth="1"/>
    <col min="1785" max="1785" width="72.375" style="231" customWidth="1"/>
    <col min="1786" max="1786" width="13.875" style="231" customWidth="1"/>
    <col min="1787" max="1787" width="13.75" style="231" customWidth="1"/>
    <col min="1788" max="1789" width="13.375" style="231" customWidth="1"/>
    <col min="1790" max="1790" width="19.375" style="231" customWidth="1"/>
    <col min="1791" max="2039" width="9" style="231"/>
    <col min="2040" max="2040" width="16.25" style="231" customWidth="1"/>
    <col min="2041" max="2041" width="72.375" style="231" customWidth="1"/>
    <col min="2042" max="2042" width="13.875" style="231" customWidth="1"/>
    <col min="2043" max="2043" width="13.75" style="231" customWidth="1"/>
    <col min="2044" max="2045" width="13.375" style="231" customWidth="1"/>
    <col min="2046" max="2046" width="19.375" style="231" customWidth="1"/>
    <col min="2047" max="2295" width="9" style="231"/>
    <col min="2296" max="2296" width="16.25" style="231" customWidth="1"/>
    <col min="2297" max="2297" width="72.375" style="231" customWidth="1"/>
    <col min="2298" max="2298" width="13.875" style="231" customWidth="1"/>
    <col min="2299" max="2299" width="13.75" style="231" customWidth="1"/>
    <col min="2300" max="2301" width="13.375" style="231" customWidth="1"/>
    <col min="2302" max="2302" width="19.375" style="231" customWidth="1"/>
    <col min="2303" max="2551" width="9" style="231"/>
    <col min="2552" max="2552" width="16.25" style="231" customWidth="1"/>
    <col min="2553" max="2553" width="72.375" style="231" customWidth="1"/>
    <col min="2554" max="2554" width="13.875" style="231" customWidth="1"/>
    <col min="2555" max="2555" width="13.75" style="231" customWidth="1"/>
    <col min="2556" max="2557" width="13.375" style="231" customWidth="1"/>
    <col min="2558" max="2558" width="19.375" style="231" customWidth="1"/>
    <col min="2559" max="2807" width="9" style="231"/>
    <col min="2808" max="2808" width="16.25" style="231" customWidth="1"/>
    <col min="2809" max="2809" width="72.375" style="231" customWidth="1"/>
    <col min="2810" max="2810" width="13.875" style="231" customWidth="1"/>
    <col min="2811" max="2811" width="13.75" style="231" customWidth="1"/>
    <col min="2812" max="2813" width="13.375" style="231" customWidth="1"/>
    <col min="2814" max="2814" width="19.375" style="231" customWidth="1"/>
    <col min="2815" max="3063" width="9" style="231"/>
    <col min="3064" max="3064" width="16.25" style="231" customWidth="1"/>
    <col min="3065" max="3065" width="72.375" style="231" customWidth="1"/>
    <col min="3066" max="3066" width="13.875" style="231" customWidth="1"/>
    <col min="3067" max="3067" width="13.75" style="231" customWidth="1"/>
    <col min="3068" max="3069" width="13.375" style="231" customWidth="1"/>
    <col min="3070" max="3070" width="19.375" style="231" customWidth="1"/>
    <col min="3071" max="3319" width="9" style="231"/>
    <col min="3320" max="3320" width="16.25" style="231" customWidth="1"/>
    <col min="3321" max="3321" width="72.375" style="231" customWidth="1"/>
    <col min="3322" max="3322" width="13.875" style="231" customWidth="1"/>
    <col min="3323" max="3323" width="13.75" style="231" customWidth="1"/>
    <col min="3324" max="3325" width="13.375" style="231" customWidth="1"/>
    <col min="3326" max="3326" width="19.375" style="231" customWidth="1"/>
    <col min="3327" max="3575" width="9" style="231"/>
    <col min="3576" max="3576" width="16.25" style="231" customWidth="1"/>
    <col min="3577" max="3577" width="72.375" style="231" customWidth="1"/>
    <col min="3578" max="3578" width="13.875" style="231" customWidth="1"/>
    <col min="3579" max="3579" width="13.75" style="231" customWidth="1"/>
    <col min="3580" max="3581" width="13.375" style="231" customWidth="1"/>
    <col min="3582" max="3582" width="19.375" style="231" customWidth="1"/>
    <col min="3583" max="3831" width="9" style="231"/>
    <col min="3832" max="3832" width="16.25" style="231" customWidth="1"/>
    <col min="3833" max="3833" width="72.375" style="231" customWidth="1"/>
    <col min="3834" max="3834" width="13.875" style="231" customWidth="1"/>
    <col min="3835" max="3835" width="13.75" style="231" customWidth="1"/>
    <col min="3836" max="3837" width="13.375" style="231" customWidth="1"/>
    <col min="3838" max="3838" width="19.375" style="231" customWidth="1"/>
    <col min="3839" max="4087" width="9" style="231"/>
    <col min="4088" max="4088" width="16.25" style="231" customWidth="1"/>
    <col min="4089" max="4089" width="72.375" style="231" customWidth="1"/>
    <col min="4090" max="4090" width="13.875" style="231" customWidth="1"/>
    <col min="4091" max="4091" width="13.75" style="231" customWidth="1"/>
    <col min="4092" max="4093" width="13.375" style="231" customWidth="1"/>
    <col min="4094" max="4094" width="19.375" style="231" customWidth="1"/>
    <col min="4095" max="4343" width="9" style="231"/>
    <col min="4344" max="4344" width="16.25" style="231" customWidth="1"/>
    <col min="4345" max="4345" width="72.375" style="231" customWidth="1"/>
    <col min="4346" max="4346" width="13.875" style="231" customWidth="1"/>
    <col min="4347" max="4347" width="13.75" style="231" customWidth="1"/>
    <col min="4348" max="4349" width="13.375" style="231" customWidth="1"/>
    <col min="4350" max="4350" width="19.375" style="231" customWidth="1"/>
    <col min="4351" max="4599" width="9" style="231"/>
    <col min="4600" max="4600" width="16.25" style="231" customWidth="1"/>
    <col min="4601" max="4601" width="72.375" style="231" customWidth="1"/>
    <col min="4602" max="4602" width="13.875" style="231" customWidth="1"/>
    <col min="4603" max="4603" width="13.75" style="231" customWidth="1"/>
    <col min="4604" max="4605" width="13.375" style="231" customWidth="1"/>
    <col min="4606" max="4606" width="19.375" style="231" customWidth="1"/>
    <col min="4607" max="4855" width="9" style="231"/>
    <col min="4856" max="4856" width="16.25" style="231" customWidth="1"/>
    <col min="4857" max="4857" width="72.375" style="231" customWidth="1"/>
    <col min="4858" max="4858" width="13.875" style="231" customWidth="1"/>
    <col min="4859" max="4859" width="13.75" style="231" customWidth="1"/>
    <col min="4860" max="4861" width="13.375" style="231" customWidth="1"/>
    <col min="4862" max="4862" width="19.375" style="231" customWidth="1"/>
    <col min="4863" max="5111" width="9" style="231"/>
    <col min="5112" max="5112" width="16.25" style="231" customWidth="1"/>
    <col min="5113" max="5113" width="72.375" style="231" customWidth="1"/>
    <col min="5114" max="5114" width="13.875" style="231" customWidth="1"/>
    <col min="5115" max="5115" width="13.75" style="231" customWidth="1"/>
    <col min="5116" max="5117" width="13.375" style="231" customWidth="1"/>
    <col min="5118" max="5118" width="19.375" style="231" customWidth="1"/>
    <col min="5119" max="5367" width="9" style="231"/>
    <col min="5368" max="5368" width="16.25" style="231" customWidth="1"/>
    <col min="5369" max="5369" width="72.375" style="231" customWidth="1"/>
    <col min="5370" max="5370" width="13.875" style="231" customWidth="1"/>
    <col min="5371" max="5371" width="13.75" style="231" customWidth="1"/>
    <col min="5372" max="5373" width="13.375" style="231" customWidth="1"/>
    <col min="5374" max="5374" width="19.375" style="231" customWidth="1"/>
    <col min="5375" max="5623" width="9" style="231"/>
    <col min="5624" max="5624" width="16.25" style="231" customWidth="1"/>
    <col min="5625" max="5625" width="72.375" style="231" customWidth="1"/>
    <col min="5626" max="5626" width="13.875" style="231" customWidth="1"/>
    <col min="5627" max="5627" width="13.75" style="231" customWidth="1"/>
    <col min="5628" max="5629" width="13.375" style="231" customWidth="1"/>
    <col min="5630" max="5630" width="19.375" style="231" customWidth="1"/>
    <col min="5631" max="5879" width="9" style="231"/>
    <col min="5880" max="5880" width="16.25" style="231" customWidth="1"/>
    <col min="5881" max="5881" width="72.375" style="231" customWidth="1"/>
    <col min="5882" max="5882" width="13.875" style="231" customWidth="1"/>
    <col min="5883" max="5883" width="13.75" style="231" customWidth="1"/>
    <col min="5884" max="5885" width="13.375" style="231" customWidth="1"/>
    <col min="5886" max="5886" width="19.375" style="231" customWidth="1"/>
    <col min="5887" max="6135" width="9" style="231"/>
    <col min="6136" max="6136" width="16.25" style="231" customWidth="1"/>
    <col min="6137" max="6137" width="72.375" style="231" customWidth="1"/>
    <col min="6138" max="6138" width="13.875" style="231" customWidth="1"/>
    <col min="6139" max="6139" width="13.75" style="231" customWidth="1"/>
    <col min="6140" max="6141" width="13.375" style="231" customWidth="1"/>
    <col min="6142" max="6142" width="19.375" style="231" customWidth="1"/>
    <col min="6143" max="6391" width="9" style="231"/>
    <col min="6392" max="6392" width="16.25" style="231" customWidth="1"/>
    <col min="6393" max="6393" width="72.375" style="231" customWidth="1"/>
    <col min="6394" max="6394" width="13.875" style="231" customWidth="1"/>
    <col min="6395" max="6395" width="13.75" style="231" customWidth="1"/>
    <col min="6396" max="6397" width="13.375" style="231" customWidth="1"/>
    <col min="6398" max="6398" width="19.375" style="231" customWidth="1"/>
    <col min="6399" max="6647" width="9" style="231"/>
    <col min="6648" max="6648" width="16.25" style="231" customWidth="1"/>
    <col min="6649" max="6649" width="72.375" style="231" customWidth="1"/>
    <col min="6650" max="6650" width="13.875" style="231" customWidth="1"/>
    <col min="6651" max="6651" width="13.75" style="231" customWidth="1"/>
    <col min="6652" max="6653" width="13.375" style="231" customWidth="1"/>
    <col min="6654" max="6654" width="19.375" style="231" customWidth="1"/>
    <col min="6655" max="6903" width="9" style="231"/>
    <col min="6904" max="6904" width="16.25" style="231" customWidth="1"/>
    <col min="6905" max="6905" width="72.375" style="231" customWidth="1"/>
    <col min="6906" max="6906" width="13.875" style="231" customWidth="1"/>
    <col min="6907" max="6907" width="13.75" style="231" customWidth="1"/>
    <col min="6908" max="6909" width="13.375" style="231" customWidth="1"/>
    <col min="6910" max="6910" width="19.375" style="231" customWidth="1"/>
    <col min="6911" max="7159" width="9" style="231"/>
    <col min="7160" max="7160" width="16.25" style="231" customWidth="1"/>
    <col min="7161" max="7161" width="72.375" style="231" customWidth="1"/>
    <col min="7162" max="7162" width="13.875" style="231" customWidth="1"/>
    <col min="7163" max="7163" width="13.75" style="231" customWidth="1"/>
    <col min="7164" max="7165" width="13.375" style="231" customWidth="1"/>
    <col min="7166" max="7166" width="19.375" style="231" customWidth="1"/>
    <col min="7167" max="7415" width="9" style="231"/>
    <col min="7416" max="7416" width="16.25" style="231" customWidth="1"/>
    <col min="7417" max="7417" width="72.375" style="231" customWidth="1"/>
    <col min="7418" max="7418" width="13.875" style="231" customWidth="1"/>
    <col min="7419" max="7419" width="13.75" style="231" customWidth="1"/>
    <col min="7420" max="7421" width="13.375" style="231" customWidth="1"/>
    <col min="7422" max="7422" width="19.375" style="231" customWidth="1"/>
    <col min="7423" max="7671" width="9" style="231"/>
    <col min="7672" max="7672" width="16.25" style="231" customWidth="1"/>
    <col min="7673" max="7673" width="72.375" style="231" customWidth="1"/>
    <col min="7674" max="7674" width="13.875" style="231" customWidth="1"/>
    <col min="7675" max="7675" width="13.75" style="231" customWidth="1"/>
    <col min="7676" max="7677" width="13.375" style="231" customWidth="1"/>
    <col min="7678" max="7678" width="19.375" style="231" customWidth="1"/>
    <col min="7679" max="7927" width="9" style="231"/>
    <col min="7928" max="7928" width="16.25" style="231" customWidth="1"/>
    <col min="7929" max="7929" width="72.375" style="231" customWidth="1"/>
    <col min="7930" max="7930" width="13.875" style="231" customWidth="1"/>
    <col min="7931" max="7931" width="13.75" style="231" customWidth="1"/>
    <col min="7932" max="7933" width="13.375" style="231" customWidth="1"/>
    <col min="7934" max="7934" width="19.375" style="231" customWidth="1"/>
    <col min="7935" max="8183" width="9" style="231"/>
    <col min="8184" max="8184" width="16.25" style="231" customWidth="1"/>
    <col min="8185" max="8185" width="72.375" style="231" customWidth="1"/>
    <col min="8186" max="8186" width="13.875" style="231" customWidth="1"/>
    <col min="8187" max="8187" width="13.75" style="231" customWidth="1"/>
    <col min="8188" max="8189" width="13.375" style="231" customWidth="1"/>
    <col min="8190" max="8190" width="19.375" style="231" customWidth="1"/>
    <col min="8191" max="8439" width="9" style="231"/>
    <col min="8440" max="8440" width="16.25" style="231" customWidth="1"/>
    <col min="8441" max="8441" width="72.375" style="231" customWidth="1"/>
    <col min="8442" max="8442" width="13.875" style="231" customWidth="1"/>
    <col min="8443" max="8443" width="13.75" style="231" customWidth="1"/>
    <col min="8444" max="8445" width="13.375" style="231" customWidth="1"/>
    <col min="8446" max="8446" width="19.375" style="231" customWidth="1"/>
    <col min="8447" max="8695" width="9" style="231"/>
    <col min="8696" max="8696" width="16.25" style="231" customWidth="1"/>
    <col min="8697" max="8697" width="72.375" style="231" customWidth="1"/>
    <col min="8698" max="8698" width="13.875" style="231" customWidth="1"/>
    <col min="8699" max="8699" width="13.75" style="231" customWidth="1"/>
    <col min="8700" max="8701" width="13.375" style="231" customWidth="1"/>
    <col min="8702" max="8702" width="19.375" style="231" customWidth="1"/>
    <col min="8703" max="8951" width="9" style="231"/>
    <col min="8952" max="8952" width="16.25" style="231" customWidth="1"/>
    <col min="8953" max="8953" width="72.375" style="231" customWidth="1"/>
    <col min="8954" max="8954" width="13.875" style="231" customWidth="1"/>
    <col min="8955" max="8955" width="13.75" style="231" customWidth="1"/>
    <col min="8956" max="8957" width="13.375" style="231" customWidth="1"/>
    <col min="8958" max="8958" width="19.375" style="231" customWidth="1"/>
    <col min="8959" max="9207" width="9" style="231"/>
    <col min="9208" max="9208" width="16.25" style="231" customWidth="1"/>
    <col min="9209" max="9209" width="72.375" style="231" customWidth="1"/>
    <col min="9210" max="9210" width="13.875" style="231" customWidth="1"/>
    <col min="9211" max="9211" width="13.75" style="231" customWidth="1"/>
    <col min="9212" max="9213" width="13.375" style="231" customWidth="1"/>
    <col min="9214" max="9214" width="19.375" style="231" customWidth="1"/>
    <col min="9215" max="9463" width="9" style="231"/>
    <col min="9464" max="9464" width="16.25" style="231" customWidth="1"/>
    <col min="9465" max="9465" width="72.375" style="231" customWidth="1"/>
    <col min="9466" max="9466" width="13.875" style="231" customWidth="1"/>
    <col min="9467" max="9467" width="13.75" style="231" customWidth="1"/>
    <col min="9468" max="9469" width="13.375" style="231" customWidth="1"/>
    <col min="9470" max="9470" width="19.375" style="231" customWidth="1"/>
    <col min="9471" max="9719" width="9" style="231"/>
    <col min="9720" max="9720" width="16.25" style="231" customWidth="1"/>
    <col min="9721" max="9721" width="72.375" style="231" customWidth="1"/>
    <col min="9722" max="9722" width="13.875" style="231" customWidth="1"/>
    <col min="9723" max="9723" width="13.75" style="231" customWidth="1"/>
    <col min="9724" max="9725" width="13.375" style="231" customWidth="1"/>
    <col min="9726" max="9726" width="19.375" style="231" customWidth="1"/>
    <col min="9727" max="9975" width="9" style="231"/>
    <col min="9976" max="9976" width="16.25" style="231" customWidth="1"/>
    <col min="9977" max="9977" width="72.375" style="231" customWidth="1"/>
    <col min="9978" max="9978" width="13.875" style="231" customWidth="1"/>
    <col min="9979" max="9979" width="13.75" style="231" customWidth="1"/>
    <col min="9980" max="9981" width="13.375" style="231" customWidth="1"/>
    <col min="9982" max="9982" width="19.375" style="231" customWidth="1"/>
    <col min="9983" max="10231" width="9" style="231"/>
    <col min="10232" max="10232" width="16.25" style="231" customWidth="1"/>
    <col min="10233" max="10233" width="72.375" style="231" customWidth="1"/>
    <col min="10234" max="10234" width="13.875" style="231" customWidth="1"/>
    <col min="10235" max="10235" width="13.75" style="231" customWidth="1"/>
    <col min="10236" max="10237" width="13.375" style="231" customWidth="1"/>
    <col min="10238" max="10238" width="19.375" style="231" customWidth="1"/>
    <col min="10239" max="10487" width="9" style="231"/>
    <col min="10488" max="10488" width="16.25" style="231" customWidth="1"/>
    <col min="10489" max="10489" width="72.375" style="231" customWidth="1"/>
    <col min="10490" max="10490" width="13.875" style="231" customWidth="1"/>
    <col min="10491" max="10491" width="13.75" style="231" customWidth="1"/>
    <col min="10492" max="10493" width="13.375" style="231" customWidth="1"/>
    <col min="10494" max="10494" width="19.375" style="231" customWidth="1"/>
    <col min="10495" max="10743" width="9" style="231"/>
    <col min="10744" max="10744" width="16.25" style="231" customWidth="1"/>
    <col min="10745" max="10745" width="72.375" style="231" customWidth="1"/>
    <col min="10746" max="10746" width="13.875" style="231" customWidth="1"/>
    <col min="10747" max="10747" width="13.75" style="231" customWidth="1"/>
    <col min="10748" max="10749" width="13.375" style="231" customWidth="1"/>
    <col min="10750" max="10750" width="19.375" style="231" customWidth="1"/>
    <col min="10751" max="10999" width="9" style="231"/>
    <col min="11000" max="11000" width="16.25" style="231" customWidth="1"/>
    <col min="11001" max="11001" width="72.375" style="231" customWidth="1"/>
    <col min="11002" max="11002" width="13.875" style="231" customWidth="1"/>
    <col min="11003" max="11003" width="13.75" style="231" customWidth="1"/>
    <col min="11004" max="11005" width="13.375" style="231" customWidth="1"/>
    <col min="11006" max="11006" width="19.375" style="231" customWidth="1"/>
    <col min="11007" max="11255" width="9" style="231"/>
    <col min="11256" max="11256" width="16.25" style="231" customWidth="1"/>
    <col min="11257" max="11257" width="72.375" style="231" customWidth="1"/>
    <col min="11258" max="11258" width="13.875" style="231" customWidth="1"/>
    <col min="11259" max="11259" width="13.75" style="231" customWidth="1"/>
    <col min="11260" max="11261" width="13.375" style="231" customWidth="1"/>
    <col min="11262" max="11262" width="19.375" style="231" customWidth="1"/>
    <col min="11263" max="11511" width="9" style="231"/>
    <col min="11512" max="11512" width="16.25" style="231" customWidth="1"/>
    <col min="11513" max="11513" width="72.375" style="231" customWidth="1"/>
    <col min="11514" max="11514" width="13.875" style="231" customWidth="1"/>
    <col min="11515" max="11515" width="13.75" style="231" customWidth="1"/>
    <col min="11516" max="11517" width="13.375" style="231" customWidth="1"/>
    <col min="11518" max="11518" width="19.375" style="231" customWidth="1"/>
    <col min="11519" max="11767" width="9" style="231"/>
    <col min="11768" max="11768" width="16.25" style="231" customWidth="1"/>
    <col min="11769" max="11769" width="72.375" style="231" customWidth="1"/>
    <col min="11770" max="11770" width="13.875" style="231" customWidth="1"/>
    <col min="11771" max="11771" width="13.75" style="231" customWidth="1"/>
    <col min="11772" max="11773" width="13.375" style="231" customWidth="1"/>
    <col min="11774" max="11774" width="19.375" style="231" customWidth="1"/>
    <col min="11775" max="12023" width="9" style="231"/>
    <col min="12024" max="12024" width="16.25" style="231" customWidth="1"/>
    <col min="12025" max="12025" width="72.375" style="231" customWidth="1"/>
    <col min="12026" max="12026" width="13.875" style="231" customWidth="1"/>
    <col min="12027" max="12027" width="13.75" style="231" customWidth="1"/>
    <col min="12028" max="12029" width="13.375" style="231" customWidth="1"/>
    <col min="12030" max="12030" width="19.375" style="231" customWidth="1"/>
    <col min="12031" max="12279" width="9" style="231"/>
    <col min="12280" max="12280" width="16.25" style="231" customWidth="1"/>
    <col min="12281" max="12281" width="72.375" style="231" customWidth="1"/>
    <col min="12282" max="12282" width="13.875" style="231" customWidth="1"/>
    <col min="12283" max="12283" width="13.75" style="231" customWidth="1"/>
    <col min="12284" max="12285" width="13.375" style="231" customWidth="1"/>
    <col min="12286" max="12286" width="19.375" style="231" customWidth="1"/>
    <col min="12287" max="12535" width="9" style="231"/>
    <col min="12536" max="12536" width="16.25" style="231" customWidth="1"/>
    <col min="12537" max="12537" width="72.375" style="231" customWidth="1"/>
    <col min="12538" max="12538" width="13.875" style="231" customWidth="1"/>
    <col min="12539" max="12539" width="13.75" style="231" customWidth="1"/>
    <col min="12540" max="12541" width="13.375" style="231" customWidth="1"/>
    <col min="12542" max="12542" width="19.375" style="231" customWidth="1"/>
    <col min="12543" max="12791" width="9" style="231"/>
    <col min="12792" max="12792" width="16.25" style="231" customWidth="1"/>
    <col min="12793" max="12793" width="72.375" style="231" customWidth="1"/>
    <col min="12794" max="12794" width="13.875" style="231" customWidth="1"/>
    <col min="12795" max="12795" width="13.75" style="231" customWidth="1"/>
    <col min="12796" max="12797" width="13.375" style="231" customWidth="1"/>
    <col min="12798" max="12798" width="19.375" style="231" customWidth="1"/>
    <col min="12799" max="13047" width="9" style="231"/>
    <col min="13048" max="13048" width="16.25" style="231" customWidth="1"/>
    <col min="13049" max="13049" width="72.375" style="231" customWidth="1"/>
    <col min="13050" max="13050" width="13.875" style="231" customWidth="1"/>
    <col min="13051" max="13051" width="13.75" style="231" customWidth="1"/>
    <col min="13052" max="13053" width="13.375" style="231" customWidth="1"/>
    <col min="13054" max="13054" width="19.375" style="231" customWidth="1"/>
    <col min="13055" max="13303" width="9" style="231"/>
    <col min="13304" max="13304" width="16.25" style="231" customWidth="1"/>
    <col min="13305" max="13305" width="72.375" style="231" customWidth="1"/>
    <col min="13306" max="13306" width="13.875" style="231" customWidth="1"/>
    <col min="13307" max="13307" width="13.75" style="231" customWidth="1"/>
    <col min="13308" max="13309" width="13.375" style="231" customWidth="1"/>
    <col min="13310" max="13310" width="19.375" style="231" customWidth="1"/>
    <col min="13311" max="13559" width="9" style="231"/>
    <col min="13560" max="13560" width="16.25" style="231" customWidth="1"/>
    <col min="13561" max="13561" width="72.375" style="231" customWidth="1"/>
    <col min="13562" max="13562" width="13.875" style="231" customWidth="1"/>
    <col min="13563" max="13563" width="13.75" style="231" customWidth="1"/>
    <col min="13564" max="13565" width="13.375" style="231" customWidth="1"/>
    <col min="13566" max="13566" width="19.375" style="231" customWidth="1"/>
    <col min="13567" max="13815" width="9" style="231"/>
    <col min="13816" max="13816" width="16.25" style="231" customWidth="1"/>
    <col min="13817" max="13817" width="72.375" style="231" customWidth="1"/>
    <col min="13818" max="13818" width="13.875" style="231" customWidth="1"/>
    <col min="13819" max="13819" width="13.75" style="231" customWidth="1"/>
    <col min="13820" max="13821" width="13.375" style="231" customWidth="1"/>
    <col min="13822" max="13822" width="19.375" style="231" customWidth="1"/>
    <col min="13823" max="14071" width="9" style="231"/>
    <col min="14072" max="14072" width="16.25" style="231" customWidth="1"/>
    <col min="14073" max="14073" width="72.375" style="231" customWidth="1"/>
    <col min="14074" max="14074" width="13.875" style="231" customWidth="1"/>
    <col min="14075" max="14075" width="13.75" style="231" customWidth="1"/>
    <col min="14076" max="14077" width="13.375" style="231" customWidth="1"/>
    <col min="14078" max="14078" width="19.375" style="231" customWidth="1"/>
    <col min="14079" max="14327" width="9" style="231"/>
    <col min="14328" max="14328" width="16.25" style="231" customWidth="1"/>
    <col min="14329" max="14329" width="72.375" style="231" customWidth="1"/>
    <col min="14330" max="14330" width="13.875" style="231" customWidth="1"/>
    <col min="14331" max="14331" width="13.75" style="231" customWidth="1"/>
    <col min="14332" max="14333" width="13.375" style="231" customWidth="1"/>
    <col min="14334" max="14334" width="19.375" style="231" customWidth="1"/>
    <col min="14335" max="14583" width="9" style="231"/>
    <col min="14584" max="14584" width="16.25" style="231" customWidth="1"/>
    <col min="14585" max="14585" width="72.375" style="231" customWidth="1"/>
    <col min="14586" max="14586" width="13.875" style="231" customWidth="1"/>
    <col min="14587" max="14587" width="13.75" style="231" customWidth="1"/>
    <col min="14588" max="14589" width="13.375" style="231" customWidth="1"/>
    <col min="14590" max="14590" width="19.375" style="231" customWidth="1"/>
    <col min="14591" max="14839" width="9" style="231"/>
    <col min="14840" max="14840" width="16.25" style="231" customWidth="1"/>
    <col min="14841" max="14841" width="72.375" style="231" customWidth="1"/>
    <col min="14842" max="14842" width="13.875" style="231" customWidth="1"/>
    <col min="14843" max="14843" width="13.75" style="231" customWidth="1"/>
    <col min="14844" max="14845" width="13.375" style="231" customWidth="1"/>
    <col min="14846" max="14846" width="19.375" style="231" customWidth="1"/>
    <col min="14847" max="15095" width="9" style="231"/>
    <col min="15096" max="15096" width="16.25" style="231" customWidth="1"/>
    <col min="15097" max="15097" width="72.375" style="231" customWidth="1"/>
    <col min="15098" max="15098" width="13.875" style="231" customWidth="1"/>
    <col min="15099" max="15099" width="13.75" style="231" customWidth="1"/>
    <col min="15100" max="15101" width="13.375" style="231" customWidth="1"/>
    <col min="15102" max="15102" width="19.375" style="231" customWidth="1"/>
    <col min="15103" max="15351" width="9" style="231"/>
    <col min="15352" max="15352" width="16.25" style="231" customWidth="1"/>
    <col min="15353" max="15353" width="72.375" style="231" customWidth="1"/>
    <col min="15354" max="15354" width="13.875" style="231" customWidth="1"/>
    <col min="15355" max="15355" width="13.75" style="231" customWidth="1"/>
    <col min="15356" max="15357" width="13.375" style="231" customWidth="1"/>
    <col min="15358" max="15358" width="19.375" style="231" customWidth="1"/>
    <col min="15359" max="15607" width="9" style="231"/>
    <col min="15608" max="15608" width="16.25" style="231" customWidth="1"/>
    <col min="15609" max="15609" width="72.375" style="231" customWidth="1"/>
    <col min="15610" max="15610" width="13.875" style="231" customWidth="1"/>
    <col min="15611" max="15611" width="13.75" style="231" customWidth="1"/>
    <col min="15612" max="15613" width="13.375" style="231" customWidth="1"/>
    <col min="15614" max="15614" width="19.375" style="231" customWidth="1"/>
    <col min="15615" max="15863" width="9" style="231"/>
    <col min="15864" max="15864" width="16.25" style="231" customWidth="1"/>
    <col min="15865" max="15865" width="72.375" style="231" customWidth="1"/>
    <col min="15866" max="15866" width="13.875" style="231" customWidth="1"/>
    <col min="15867" max="15867" width="13.75" style="231" customWidth="1"/>
    <col min="15868" max="15869" width="13.375" style="231" customWidth="1"/>
    <col min="15870" max="15870" width="19.375" style="231" customWidth="1"/>
    <col min="15871" max="16119" width="9" style="231"/>
    <col min="16120" max="16120" width="16.25" style="231" customWidth="1"/>
    <col min="16121" max="16121" width="72.375" style="231" customWidth="1"/>
    <col min="16122" max="16122" width="13.875" style="231" customWidth="1"/>
    <col min="16123" max="16123" width="13.75" style="231" customWidth="1"/>
    <col min="16124" max="16125" width="13.375" style="231" customWidth="1"/>
    <col min="16126" max="16126" width="19.375" style="231" customWidth="1"/>
    <col min="16127" max="16384" width="9" style="231"/>
  </cols>
  <sheetData>
    <row r="1" spans="1:9" ht="21.75" customHeight="1">
      <c r="A1" s="3131" t="s">
        <v>336</v>
      </c>
      <c r="B1" s="3131"/>
      <c r="C1" s="3131"/>
      <c r="D1" s="3131"/>
      <c r="E1" s="3131"/>
      <c r="F1" s="3131"/>
      <c r="G1" s="3131"/>
      <c r="H1" s="3131"/>
      <c r="I1" s="3131"/>
    </row>
    <row r="2" spans="1:9" ht="5.25" customHeight="1">
      <c r="A2" s="3131"/>
      <c r="B2" s="3131"/>
      <c r="C2" s="3131"/>
      <c r="D2" s="3131"/>
      <c r="E2" s="3131"/>
      <c r="F2" s="3131"/>
      <c r="G2" s="3131"/>
      <c r="H2" s="3131"/>
      <c r="I2" s="3131"/>
    </row>
    <row r="3" spans="1:9">
      <c r="A3" s="3132" t="s">
        <v>0</v>
      </c>
      <c r="B3" s="3134" t="s">
        <v>323</v>
      </c>
      <c r="C3" s="3134" t="s">
        <v>317</v>
      </c>
      <c r="D3" s="3136" t="s">
        <v>2</v>
      </c>
      <c r="E3" s="3137"/>
      <c r="F3" s="3137"/>
      <c r="G3" s="3137"/>
      <c r="H3" s="3138"/>
      <c r="I3" s="3139" t="s">
        <v>318</v>
      </c>
    </row>
    <row r="4" spans="1:9">
      <c r="A4" s="3133"/>
      <c r="B4" s="3135"/>
      <c r="C4" s="3135"/>
      <c r="D4" s="1311" t="s">
        <v>319</v>
      </c>
      <c r="E4" s="1311" t="s">
        <v>324</v>
      </c>
      <c r="F4" s="1311" t="s">
        <v>320</v>
      </c>
      <c r="G4" s="2373" t="s">
        <v>321</v>
      </c>
      <c r="H4" s="2373" t="s">
        <v>322</v>
      </c>
      <c r="I4" s="3140"/>
    </row>
    <row r="5" spans="1:9" s="700" customFormat="1">
      <c r="A5" s="2570">
        <v>1</v>
      </c>
      <c r="B5" s="2571" t="s">
        <v>4275</v>
      </c>
      <c r="C5" s="2572" t="s">
        <v>4163</v>
      </c>
      <c r="D5" s="2573">
        <f>ย.1แม่และเด็ก!F179</f>
        <v>14500</v>
      </c>
      <c r="E5" s="2573"/>
      <c r="F5" s="2573"/>
      <c r="G5" s="2573"/>
      <c r="H5" s="2573"/>
      <c r="I5" s="2573">
        <f t="shared" ref="I5" si="0">SUM(D5:G5)</f>
        <v>14500</v>
      </c>
    </row>
    <row r="6" spans="1:9" s="700" customFormat="1">
      <c r="A6" s="2574">
        <v>2</v>
      </c>
      <c r="B6" s="2575" t="s">
        <v>4276</v>
      </c>
      <c r="C6" s="2576" t="s">
        <v>4167</v>
      </c>
      <c r="D6" s="2374">
        <f>ย.1ปฐมวัย!F145</f>
        <v>5000</v>
      </c>
      <c r="E6" s="2374"/>
      <c r="F6" s="2374"/>
      <c r="G6" s="2374"/>
      <c r="H6" s="2374"/>
      <c r="I6" s="2374">
        <f t="shared" ref="I6:I12" si="1">SUM(D6:H6)</f>
        <v>5000</v>
      </c>
    </row>
    <row r="7" spans="1:9" s="700" customFormat="1">
      <c r="A7" s="2574">
        <v>3</v>
      </c>
      <c r="B7" s="2575" t="s">
        <v>4277</v>
      </c>
      <c r="C7" s="2576" t="s">
        <v>4166</v>
      </c>
      <c r="D7" s="2374">
        <f>ย.1วัยรุ่น!F52</f>
        <v>4000</v>
      </c>
      <c r="E7" s="2374"/>
      <c r="F7" s="2374"/>
      <c r="G7" s="2374">
        <f>ย.1วัยรุ่น!F53</f>
        <v>25000</v>
      </c>
      <c r="H7" s="2374"/>
      <c r="I7" s="2374">
        <f t="shared" si="1"/>
        <v>29000</v>
      </c>
    </row>
    <row r="8" spans="1:9" s="700" customFormat="1">
      <c r="A8" s="2574">
        <v>4</v>
      </c>
      <c r="B8" s="2575" t="s">
        <v>4278</v>
      </c>
      <c r="C8" s="2576" t="s">
        <v>4560</v>
      </c>
      <c r="D8" s="2374">
        <f>ย.1วัยทำงาน!F59</f>
        <v>0</v>
      </c>
      <c r="E8" s="2374"/>
      <c r="F8" s="2374"/>
      <c r="G8" s="2374"/>
      <c r="H8" s="2374"/>
      <c r="I8" s="2374">
        <f t="shared" si="1"/>
        <v>0</v>
      </c>
    </row>
    <row r="9" spans="1:9" s="700" customFormat="1">
      <c r="A9" s="2574">
        <v>5</v>
      </c>
      <c r="B9" s="2575" t="s">
        <v>4279</v>
      </c>
      <c r="C9" s="2576" t="s">
        <v>4171</v>
      </c>
      <c r="D9" s="2374">
        <f>ย.1ผู้สูงอายุ!G149</f>
        <v>101645</v>
      </c>
      <c r="E9" s="2374"/>
      <c r="F9" s="2374"/>
      <c r="G9" s="2374"/>
      <c r="H9" s="2374"/>
      <c r="I9" s="2374">
        <f t="shared" si="1"/>
        <v>101645</v>
      </c>
    </row>
    <row r="10" spans="1:9" s="700" customFormat="1">
      <c r="A10" s="2574">
        <v>6</v>
      </c>
      <c r="B10" s="2575" t="s">
        <v>4280</v>
      </c>
      <c r="C10" s="2389" t="s">
        <v>5641</v>
      </c>
      <c r="D10" s="2382">
        <f>'ย.1บูรณาการ2อ.วัยทำงาน '!G254</f>
        <v>13000</v>
      </c>
      <c r="E10" s="2374"/>
      <c r="F10" s="2374"/>
      <c r="G10" s="2374"/>
      <c r="H10" s="2374"/>
      <c r="I10" s="2374">
        <f t="shared" si="1"/>
        <v>13000</v>
      </c>
    </row>
    <row r="11" spans="1:9" hidden="1">
      <c r="A11" s="2375">
        <v>8</v>
      </c>
      <c r="B11" s="2376" t="s">
        <v>4281</v>
      </c>
      <c r="C11" s="2377"/>
      <c r="D11" s="2378"/>
      <c r="E11" s="2378"/>
      <c r="F11" s="2378"/>
      <c r="G11" s="2378"/>
      <c r="H11" s="2378"/>
      <c r="I11" s="2378">
        <f t="shared" si="1"/>
        <v>0</v>
      </c>
    </row>
    <row r="12" spans="1:9" hidden="1">
      <c r="A12" s="2379">
        <v>9</v>
      </c>
      <c r="B12" s="2380" t="s">
        <v>4282</v>
      </c>
      <c r="C12" s="2381"/>
      <c r="D12" s="2382"/>
      <c r="E12" s="2382"/>
      <c r="F12" s="2382"/>
      <c r="G12" s="2382"/>
      <c r="H12" s="2382"/>
      <c r="I12" s="2382">
        <f t="shared" si="1"/>
        <v>0</v>
      </c>
    </row>
    <row r="13" spans="1:9" hidden="1">
      <c r="A13" s="2383"/>
      <c r="B13" s="2384"/>
      <c r="C13" s="2385"/>
      <c r="D13" s="2386"/>
      <c r="E13" s="2386"/>
      <c r="F13" s="2386"/>
      <c r="G13" s="2386"/>
      <c r="H13" s="2386"/>
      <c r="I13" s="2386"/>
    </row>
    <row r="14" spans="1:9">
      <c r="A14" s="3143" t="s">
        <v>6175</v>
      </c>
      <c r="B14" s="3144"/>
      <c r="C14" s="3145"/>
      <c r="D14" s="2387">
        <f>SUM(D5:D13)</f>
        <v>138145</v>
      </c>
      <c r="E14" s="2387">
        <f>SUM(E5:E13)</f>
        <v>0</v>
      </c>
      <c r="F14" s="2387">
        <f>SUM(F5:F13)</f>
        <v>0</v>
      </c>
      <c r="G14" s="2387">
        <f>SUM(G5:G10)</f>
        <v>25000</v>
      </c>
      <c r="H14" s="2387">
        <f>SUM(H5:H13)</f>
        <v>0</v>
      </c>
      <c r="I14" s="2387">
        <f>SUM(I5:I10)</f>
        <v>163145</v>
      </c>
    </row>
    <row r="15" spans="1:9">
      <c r="A15" s="2570">
        <v>1</v>
      </c>
      <c r="B15" s="2571" t="s">
        <v>4561</v>
      </c>
      <c r="C15" s="2572" t="s">
        <v>4173</v>
      </c>
      <c r="D15" s="2573">
        <f>'ย.2 RDU'!F117</f>
        <v>27500</v>
      </c>
      <c r="E15" s="2573"/>
      <c r="F15" s="2573"/>
      <c r="G15" s="2573"/>
      <c r="H15" s="2573"/>
      <c r="I15" s="2573">
        <f>SUM(D15:H15)</f>
        <v>27500</v>
      </c>
    </row>
    <row r="16" spans="1:9">
      <c r="A16" s="2577">
        <v>2</v>
      </c>
      <c r="B16" s="2578" t="s">
        <v>4562</v>
      </c>
      <c r="C16" s="2389" t="s">
        <v>5980</v>
      </c>
      <c r="D16" s="2382">
        <f>ย.2แผนไทย!F54</f>
        <v>31200</v>
      </c>
      <c r="E16" s="2382"/>
      <c r="F16" s="2382"/>
      <c r="G16" s="2382"/>
      <c r="H16" s="2382"/>
      <c r="I16" s="2382">
        <f t="shared" ref="I16:I17" si="2">SUM(D16:H16)</f>
        <v>31200</v>
      </c>
    </row>
    <row r="17" spans="1:9">
      <c r="A17" s="2577">
        <v>3</v>
      </c>
      <c r="B17" s="2578" t="s">
        <v>4563</v>
      </c>
      <c r="C17" s="2388" t="s">
        <v>4176</v>
      </c>
      <c r="D17" s="2382">
        <f>'ย.2 TB'!F113</f>
        <v>429500</v>
      </c>
      <c r="E17" s="2382"/>
      <c r="F17" s="2382"/>
      <c r="G17" s="2382"/>
      <c r="H17" s="2382"/>
      <c r="I17" s="2382">
        <f t="shared" si="2"/>
        <v>429500</v>
      </c>
    </row>
    <row r="18" spans="1:9">
      <c r="A18" s="2577">
        <v>4</v>
      </c>
      <c r="B18" s="2578" t="s">
        <v>4564</v>
      </c>
      <c r="C18" s="2389" t="s">
        <v>4570</v>
      </c>
      <c r="D18" s="2382">
        <f>ย.2COC!G42</f>
        <v>8300</v>
      </c>
      <c r="E18" s="2382"/>
      <c r="F18" s="2382"/>
      <c r="G18" s="2382"/>
      <c r="H18" s="2382"/>
      <c r="I18" s="2382">
        <f t="shared" ref="I18:I19" si="3">SUM(D18:H18)</f>
        <v>8300</v>
      </c>
    </row>
    <row r="19" spans="1:9">
      <c r="A19" s="3127">
        <v>5</v>
      </c>
      <c r="B19" s="3128" t="s">
        <v>4565</v>
      </c>
      <c r="C19" s="3129" t="s">
        <v>4180</v>
      </c>
      <c r="D19" s="3130">
        <f>'ย.2DM,HT'!F107</f>
        <v>3000</v>
      </c>
      <c r="E19" s="3130"/>
      <c r="F19" s="3130"/>
      <c r="G19" s="3130"/>
      <c r="H19" s="3130"/>
      <c r="I19" s="3130">
        <f t="shared" si="3"/>
        <v>3000</v>
      </c>
    </row>
    <row r="20" spans="1:9">
      <c r="A20" s="2577">
        <v>6</v>
      </c>
      <c r="B20" s="2578" t="s">
        <v>4566</v>
      </c>
      <c r="C20" s="2389" t="s">
        <v>4182</v>
      </c>
      <c r="D20" s="2382">
        <f>'ย.2 สาขาไต'!F68</f>
        <v>0</v>
      </c>
      <c r="E20" s="2382"/>
      <c r="F20" s="2382"/>
      <c r="G20" s="2382"/>
      <c r="H20" s="2382"/>
      <c r="I20" s="2382">
        <f t="shared" ref="I20:I21" si="4">SUM(D20:H20)</f>
        <v>0</v>
      </c>
    </row>
    <row r="21" spans="1:9">
      <c r="A21" s="2577">
        <v>7</v>
      </c>
      <c r="B21" s="2578" t="s">
        <v>4567</v>
      </c>
      <c r="C21" s="2388" t="s">
        <v>4274</v>
      </c>
      <c r="D21" s="2382">
        <f>'ย.2 รพสต.ติดดาว'!F50</f>
        <v>50000</v>
      </c>
      <c r="E21" s="2382"/>
      <c r="F21" s="2382"/>
      <c r="G21" s="2382"/>
      <c r="H21" s="2382"/>
      <c r="I21" s="2382">
        <f t="shared" si="4"/>
        <v>50000</v>
      </c>
    </row>
    <row r="22" spans="1:9">
      <c r="A22" s="2577">
        <v>8</v>
      </c>
      <c r="B22" s="2578" t="s">
        <v>4568</v>
      </c>
      <c r="C22" s="2389" t="s">
        <v>4680</v>
      </c>
      <c r="D22" s="2382"/>
      <c r="E22" s="2382">
        <f>'ย.2 พชอ.'!F62</f>
        <v>60000</v>
      </c>
      <c r="F22" s="2382"/>
      <c r="G22" s="2382"/>
      <c r="H22" s="2382"/>
      <c r="I22" s="2382">
        <f t="shared" ref="I22:I26" si="5">SUM(D22:H22)</f>
        <v>60000</v>
      </c>
    </row>
    <row r="23" spans="1:9">
      <c r="A23" s="2577">
        <v>9</v>
      </c>
      <c r="B23" s="2578" t="s">
        <v>4569</v>
      </c>
      <c r="C23" s="2388" t="s">
        <v>4692</v>
      </c>
      <c r="D23" s="2382">
        <f>'ย.2 Stroke'!F76</f>
        <v>2000</v>
      </c>
      <c r="E23" s="2382"/>
      <c r="F23" s="2382">
        <f>'ย.2 Stroke'!F75</f>
        <v>100000</v>
      </c>
      <c r="G23" s="2382"/>
      <c r="H23" s="2382"/>
      <c r="I23" s="2382">
        <f t="shared" si="5"/>
        <v>102000</v>
      </c>
    </row>
    <row r="24" spans="1:9">
      <c r="A24" s="2667">
        <v>10</v>
      </c>
      <c r="B24" s="2583" t="s">
        <v>4919</v>
      </c>
      <c r="C24" s="2668" t="s">
        <v>4918</v>
      </c>
      <c r="D24" s="2386">
        <f>'ย.2 PCU'!F128</f>
        <v>52000</v>
      </c>
      <c r="E24" s="2386"/>
      <c r="F24" s="2386"/>
      <c r="G24" s="2386"/>
      <c r="H24" s="2386"/>
      <c r="I24" s="2382">
        <f t="shared" si="5"/>
        <v>52000</v>
      </c>
    </row>
    <row r="25" spans="1:9" hidden="1">
      <c r="A25" s="2383"/>
      <c r="B25" s="2384"/>
      <c r="C25" s="2604"/>
      <c r="D25" s="2386"/>
      <c r="E25" s="2386"/>
      <c r="F25" s="2386"/>
      <c r="G25" s="2386"/>
      <c r="H25" s="2386"/>
      <c r="I25" s="2386"/>
    </row>
    <row r="26" spans="1:9">
      <c r="A26" s="2605">
        <v>11</v>
      </c>
      <c r="B26" s="2606" t="s">
        <v>6088</v>
      </c>
      <c r="C26" s="2607" t="s">
        <v>6035</v>
      </c>
      <c r="D26" s="2608">
        <f>ย.2กัญชา!F37</f>
        <v>9800</v>
      </c>
      <c r="E26" s="2608"/>
      <c r="F26" s="2608"/>
      <c r="G26" s="2608"/>
      <c r="H26" s="2608"/>
      <c r="I26" s="2382">
        <f t="shared" si="5"/>
        <v>9800</v>
      </c>
    </row>
    <row r="27" spans="1:9">
      <c r="A27" s="3143" t="s">
        <v>6089</v>
      </c>
      <c r="B27" s="3144"/>
      <c r="C27" s="3145"/>
      <c r="D27" s="2387">
        <f>SUM(D15:D26)</f>
        <v>613300</v>
      </c>
      <c r="E27" s="2387">
        <f>SUM(E15:E25)</f>
        <v>60000</v>
      </c>
      <c r="F27" s="2387">
        <f>SUM(F15:F26)</f>
        <v>100000</v>
      </c>
      <c r="G27" s="2387">
        <f>SUM(G15:G25)</f>
        <v>0</v>
      </c>
      <c r="H27" s="2387">
        <f>SUM(H15:H25)</f>
        <v>0</v>
      </c>
      <c r="I27" s="2390">
        <f>SUM(I15:I26)</f>
        <v>773300</v>
      </c>
    </row>
    <row r="28" spans="1:9">
      <c r="A28" s="2570">
        <v>1</v>
      </c>
      <c r="B28" s="2571" t="s">
        <v>4571</v>
      </c>
      <c r="C28" s="2572" t="s">
        <v>6005</v>
      </c>
      <c r="D28" s="2573">
        <f>ย.3บุคลากรเป็นเลิศ!F34</f>
        <v>6000</v>
      </c>
      <c r="E28" s="2573"/>
      <c r="F28" s="2573"/>
      <c r="G28" s="2573"/>
      <c r="H28" s="2573"/>
      <c r="I28" s="2573">
        <f>SUM(D28:G28)</f>
        <v>6000</v>
      </c>
    </row>
    <row r="29" spans="1:9">
      <c r="A29" s="2577">
        <v>2</v>
      </c>
      <c r="B29" s="2578" t="s">
        <v>4572</v>
      </c>
      <c r="C29" s="1892" t="s">
        <v>4184</v>
      </c>
      <c r="D29" s="2382">
        <f>ย.3วิจัย!F73</f>
        <v>71250</v>
      </c>
      <c r="E29" s="2382"/>
      <c r="F29" s="2382"/>
      <c r="G29" s="2382"/>
      <c r="H29" s="2382"/>
      <c r="I29" s="2382">
        <f t="shared" ref="I29" si="6">SUM(D29:G29)</f>
        <v>71250</v>
      </c>
    </row>
    <row r="30" spans="1:9">
      <c r="A30" s="3141" t="s">
        <v>4607</v>
      </c>
      <c r="B30" s="3141"/>
      <c r="C30" s="3141"/>
      <c r="D30" s="2387">
        <f t="shared" ref="D30:I30" si="7">SUM(D28:D29)</f>
        <v>77250</v>
      </c>
      <c r="E30" s="2387">
        <f t="shared" si="7"/>
        <v>0</v>
      </c>
      <c r="F30" s="2387">
        <f t="shared" si="7"/>
        <v>0</v>
      </c>
      <c r="G30" s="2387">
        <f t="shared" si="7"/>
        <v>0</v>
      </c>
      <c r="H30" s="2387">
        <f t="shared" si="7"/>
        <v>0</v>
      </c>
      <c r="I30" s="2387">
        <f t="shared" si="7"/>
        <v>77250</v>
      </c>
    </row>
    <row r="31" spans="1:9" s="700" customFormat="1">
      <c r="A31" s="2579">
        <v>1</v>
      </c>
      <c r="B31" s="2571" t="s">
        <v>4573</v>
      </c>
      <c r="C31" s="2580" t="s">
        <v>4186</v>
      </c>
      <c r="D31" s="2573">
        <f>ย.4CFO!G71</f>
        <v>17514</v>
      </c>
      <c r="E31" s="2573"/>
      <c r="F31" s="2573"/>
      <c r="G31" s="2573"/>
      <c r="H31" s="2573"/>
      <c r="I31" s="2573">
        <f t="shared" ref="I31:I39" si="8">SUM(D31:G31)</f>
        <v>17514</v>
      </c>
    </row>
    <row r="32" spans="1:9" s="700" customFormat="1">
      <c r="A32" s="699">
        <v>2</v>
      </c>
      <c r="B32" s="2578" t="s">
        <v>4574</v>
      </c>
      <c r="C32" s="745" t="s">
        <v>4187</v>
      </c>
      <c r="D32" s="2382">
        <f>'ย.4 ITA'!F199</f>
        <v>15750</v>
      </c>
      <c r="E32" s="2382"/>
      <c r="F32" s="2382">
        <f>'ย.4 ITA'!F200</f>
        <v>4000</v>
      </c>
      <c r="G32" s="2382"/>
      <c r="H32" s="2382"/>
      <c r="I32" s="2382">
        <f t="shared" si="8"/>
        <v>19750</v>
      </c>
    </row>
    <row r="33" spans="1:9" s="700" customFormat="1">
      <c r="A33" s="699">
        <v>3</v>
      </c>
      <c r="B33" s="2578" t="s">
        <v>4575</v>
      </c>
      <c r="C33" s="745" t="s">
        <v>4189</v>
      </c>
      <c r="D33" s="2382">
        <f>ย.4HA!F59</f>
        <v>74100</v>
      </c>
      <c r="E33" s="2382"/>
      <c r="F33" s="2382"/>
      <c r="G33" s="2382"/>
      <c r="H33" s="2382"/>
      <c r="I33" s="2382">
        <f>SUM(D33:G33)</f>
        <v>74100</v>
      </c>
    </row>
    <row r="34" spans="1:9" s="700" customFormat="1">
      <c r="A34" s="699">
        <v>4</v>
      </c>
      <c r="B34" s="2578" t="s">
        <v>4576</v>
      </c>
      <c r="C34" s="745" t="s">
        <v>4191</v>
      </c>
      <c r="D34" s="2382">
        <f>ย.4IT!F103</f>
        <v>18000</v>
      </c>
      <c r="E34" s="2382"/>
      <c r="F34" s="2382"/>
      <c r="G34" s="2382"/>
      <c r="H34" s="2382"/>
      <c r="I34" s="2382">
        <f>SUM(D34:G34)</f>
        <v>18000</v>
      </c>
    </row>
    <row r="35" spans="1:9" s="700" customFormat="1">
      <c r="A35" s="699">
        <v>5</v>
      </c>
      <c r="B35" s="2578" t="s">
        <v>4577</v>
      </c>
      <c r="C35" s="745" t="s">
        <v>4339</v>
      </c>
      <c r="D35" s="2382">
        <f>'ย.4 PMQA'!F44</f>
        <v>0</v>
      </c>
      <c r="E35" s="2382"/>
      <c r="F35" s="2382"/>
      <c r="G35" s="2382"/>
      <c r="H35" s="2382"/>
      <c r="I35" s="2382">
        <f t="shared" ref="I35:I36" si="9">SUM(D35:G35)</f>
        <v>0</v>
      </c>
    </row>
    <row r="36" spans="1:9" s="700" customFormat="1" hidden="1">
      <c r="A36" s="699">
        <v>6</v>
      </c>
      <c r="B36" s="2380" t="s">
        <v>4578</v>
      </c>
      <c r="C36" s="745"/>
      <c r="D36" s="2382"/>
      <c r="E36" s="2382"/>
      <c r="F36" s="2382"/>
      <c r="G36" s="2382"/>
      <c r="H36" s="2382"/>
      <c r="I36" s="2382">
        <f t="shared" si="9"/>
        <v>0</v>
      </c>
    </row>
    <row r="37" spans="1:9" s="700" customFormat="1" hidden="1">
      <c r="A37" s="699">
        <v>7</v>
      </c>
      <c r="B37" s="2380" t="s">
        <v>4579</v>
      </c>
      <c r="C37" s="745"/>
      <c r="D37" s="2382"/>
      <c r="E37" s="2382"/>
      <c r="F37" s="2382"/>
      <c r="G37" s="2382"/>
      <c r="H37" s="2382"/>
      <c r="I37" s="2382">
        <f>SUM(D37:G37)</f>
        <v>0</v>
      </c>
    </row>
    <row r="38" spans="1:9" s="700" customFormat="1" hidden="1">
      <c r="A38" s="699">
        <v>8</v>
      </c>
      <c r="B38" s="2380" t="s">
        <v>4580</v>
      </c>
      <c r="C38" s="745"/>
      <c r="D38" s="2382"/>
      <c r="E38" s="2382"/>
      <c r="F38" s="2382"/>
      <c r="G38" s="2382"/>
      <c r="H38" s="2382"/>
      <c r="I38" s="2382">
        <f>SUM(D38:G38)</f>
        <v>0</v>
      </c>
    </row>
    <row r="39" spans="1:9" s="700" customFormat="1" hidden="1">
      <c r="A39" s="699"/>
      <c r="B39" s="2380"/>
      <c r="C39" s="745"/>
      <c r="D39" s="2382"/>
      <c r="E39" s="2382"/>
      <c r="F39" s="2382"/>
      <c r="G39" s="2382"/>
      <c r="H39" s="2382"/>
      <c r="I39" s="2382">
        <f t="shared" si="8"/>
        <v>0</v>
      </c>
    </row>
    <row r="40" spans="1:9">
      <c r="A40" s="3141" t="s">
        <v>4608</v>
      </c>
      <c r="B40" s="3141"/>
      <c r="C40" s="3141"/>
      <c r="D40" s="2387">
        <f>SUM(D31:D39)</f>
        <v>125364</v>
      </c>
      <c r="E40" s="2387">
        <f t="shared" ref="E40:H40" si="10">SUM(E31:E39)</f>
        <v>0</v>
      </c>
      <c r="F40" s="2387">
        <f>SUM(F31:F35)</f>
        <v>4000</v>
      </c>
      <c r="G40" s="2387">
        <f t="shared" si="10"/>
        <v>0</v>
      </c>
      <c r="H40" s="2387">
        <f t="shared" si="10"/>
        <v>0</v>
      </c>
      <c r="I40" s="2387">
        <f>SUM(I31:I39)</f>
        <v>129364</v>
      </c>
    </row>
    <row r="41" spans="1:9" s="700" customFormat="1">
      <c r="A41" s="2579">
        <v>1</v>
      </c>
      <c r="B41" s="2571" t="s">
        <v>4581</v>
      </c>
      <c r="C41" s="2581" t="s">
        <v>4194</v>
      </c>
      <c r="D41" s="2573">
        <f>'แก้ไขปัญหา งานควบคุมโรค'!F138</f>
        <v>170950</v>
      </c>
      <c r="E41" s="2573"/>
      <c r="F41" s="2573"/>
      <c r="G41" s="2573"/>
      <c r="H41" s="2573"/>
      <c r="I41" s="2573">
        <f t="shared" ref="I41" si="11">SUM(D41:G41)</f>
        <v>170950</v>
      </c>
    </row>
    <row r="42" spans="1:9" s="700" customFormat="1" hidden="1">
      <c r="A42" s="699">
        <v>2</v>
      </c>
      <c r="B42" s="2380"/>
      <c r="C42" s="745"/>
      <c r="D42" s="2382"/>
      <c r="E42" s="2382"/>
      <c r="F42" s="2382"/>
      <c r="G42" s="2382"/>
      <c r="H42" s="2382"/>
      <c r="I42" s="2382">
        <f t="shared" ref="I42:I43" si="12">SUM(D42:G42)</f>
        <v>0</v>
      </c>
    </row>
    <row r="43" spans="1:9" s="700" customFormat="1" hidden="1">
      <c r="A43" s="699">
        <v>3</v>
      </c>
      <c r="B43" s="2380"/>
      <c r="C43" s="745"/>
      <c r="D43" s="2382"/>
      <c r="E43" s="2382"/>
      <c r="F43" s="2382"/>
      <c r="G43" s="2382"/>
      <c r="H43" s="2382"/>
      <c r="I43" s="2382">
        <f t="shared" si="12"/>
        <v>0</v>
      </c>
    </row>
    <row r="44" spans="1:9" s="700" customFormat="1" hidden="1">
      <c r="A44" s="2391"/>
      <c r="B44" s="2384"/>
      <c r="C44" s="93"/>
      <c r="D44" s="2386"/>
      <c r="E44" s="2386"/>
      <c r="F44" s="2386"/>
      <c r="G44" s="2386"/>
      <c r="H44" s="2386"/>
      <c r="I44" s="2386"/>
    </row>
    <row r="45" spans="1:9">
      <c r="A45" s="3141" t="s">
        <v>4609</v>
      </c>
      <c r="B45" s="3141"/>
      <c r="C45" s="3141"/>
      <c r="D45" s="2387">
        <f t="shared" ref="D45:I45" si="13">SUM(D41:D44)</f>
        <v>170950</v>
      </c>
      <c r="E45" s="2387">
        <f t="shared" si="13"/>
        <v>0</v>
      </c>
      <c r="F45" s="2387">
        <f t="shared" si="13"/>
        <v>0</v>
      </c>
      <c r="G45" s="2387">
        <f t="shared" si="13"/>
        <v>0</v>
      </c>
      <c r="H45" s="2387">
        <f t="shared" si="13"/>
        <v>0</v>
      </c>
      <c r="I45" s="2387">
        <f t="shared" si="13"/>
        <v>170950</v>
      </c>
    </row>
    <row r="46" spans="1:9" s="700" customFormat="1">
      <c r="A46" s="2579">
        <v>1</v>
      </c>
      <c r="B46" s="2571" t="s">
        <v>4582</v>
      </c>
      <c r="C46" s="2581" t="s">
        <v>4598</v>
      </c>
      <c r="D46" s="2573">
        <f>'งานประจำ แผนงานฯ'!F69</f>
        <v>235400</v>
      </c>
      <c r="E46" s="2573"/>
      <c r="F46" s="2573"/>
      <c r="G46" s="2573"/>
      <c r="H46" s="2573"/>
      <c r="I46" s="2573">
        <f t="shared" ref="I46:I64" si="14">SUM(D46:G46)</f>
        <v>235400</v>
      </c>
    </row>
    <row r="47" spans="1:9" s="700" customFormat="1">
      <c r="A47" s="699">
        <v>2</v>
      </c>
      <c r="B47" s="2578" t="s">
        <v>4583</v>
      </c>
      <c r="C47" s="745" t="s">
        <v>4599</v>
      </c>
      <c r="D47" s="2382">
        <f>'งานประจำ พอสว.'!F42</f>
        <v>52500</v>
      </c>
      <c r="E47" s="2382"/>
      <c r="F47" s="2382"/>
      <c r="G47" s="2382"/>
      <c r="H47" s="2382"/>
      <c r="I47" s="2382">
        <f t="shared" si="14"/>
        <v>52500</v>
      </c>
    </row>
    <row r="48" spans="1:9" s="700" customFormat="1">
      <c r="A48" s="699">
        <v>3</v>
      </c>
      <c r="B48" s="2578" t="s">
        <v>4584</v>
      </c>
      <c r="C48" s="745" t="s">
        <v>4199</v>
      </c>
      <c r="D48" s="2382">
        <f>'งานประจำ คลังยาและบริการ'!F66</f>
        <v>2000</v>
      </c>
      <c r="E48" s="2382"/>
      <c r="F48" s="2382"/>
      <c r="G48" s="2382"/>
      <c r="H48" s="2382"/>
      <c r="I48" s="2382">
        <f t="shared" si="14"/>
        <v>2000</v>
      </c>
    </row>
    <row r="49" spans="1:9" s="700" customFormat="1">
      <c r="A49" s="699">
        <v>4</v>
      </c>
      <c r="B49" s="2578" t="s">
        <v>4585</v>
      </c>
      <c r="C49" s="745" t="s">
        <v>4201</v>
      </c>
      <c r="D49" s="2382">
        <f>'งานประจำ คบส.'!F71</f>
        <v>15000</v>
      </c>
      <c r="E49" s="2382"/>
      <c r="F49" s="2382"/>
      <c r="G49" s="2382"/>
      <c r="H49" s="2382"/>
      <c r="I49" s="2382">
        <f t="shared" ref="I49:I50" si="15">SUM(D49:G49)</f>
        <v>15000</v>
      </c>
    </row>
    <row r="50" spans="1:9" s="700" customFormat="1">
      <c r="A50" s="699">
        <v>5</v>
      </c>
      <c r="B50" s="2578" t="s">
        <v>4586</v>
      </c>
      <c r="C50" s="745" t="s">
        <v>4601</v>
      </c>
      <c r="D50" s="2382">
        <f>'งานประจำ ทันตฯ'!U340</f>
        <v>113027</v>
      </c>
      <c r="E50" s="2382"/>
      <c r="F50" s="2382"/>
      <c r="G50" s="2382"/>
      <c r="H50" s="2382"/>
      <c r="I50" s="2382">
        <f t="shared" si="15"/>
        <v>113027</v>
      </c>
    </row>
    <row r="51" spans="1:9" s="700" customFormat="1">
      <c r="A51" s="699">
        <v>6</v>
      </c>
      <c r="B51" s="2578" t="s">
        <v>4587</v>
      </c>
      <c r="C51" s="745" t="s">
        <v>4204</v>
      </c>
      <c r="D51" s="2382">
        <f>'งานประจำ องค์กรพยาบาล'!F40</f>
        <v>125050</v>
      </c>
      <c r="E51" s="2382"/>
      <c r="F51" s="2382"/>
      <c r="G51" s="2382"/>
      <c r="H51" s="2382"/>
      <c r="I51" s="2382">
        <f t="shared" si="14"/>
        <v>125050</v>
      </c>
    </row>
    <row r="52" spans="1:9" s="700" customFormat="1">
      <c r="A52" s="699">
        <v>7</v>
      </c>
      <c r="B52" s="2578" t="s">
        <v>4588</v>
      </c>
      <c r="C52" s="745" t="s">
        <v>4206</v>
      </c>
      <c r="D52" s="2382">
        <f>'งานประจำ IC'!F51</f>
        <v>24100</v>
      </c>
      <c r="E52" s="2382"/>
      <c r="F52" s="2382"/>
      <c r="G52" s="2382"/>
      <c r="H52" s="2382"/>
      <c r="I52" s="2382">
        <f t="shared" si="14"/>
        <v>24100</v>
      </c>
    </row>
    <row r="53" spans="1:9" s="700" customFormat="1">
      <c r="A53" s="699">
        <v>8</v>
      </c>
      <c r="B53" s="2578" t="s">
        <v>4589</v>
      </c>
      <c r="C53" s="745" t="s">
        <v>4208</v>
      </c>
      <c r="D53" s="2382">
        <f>'งานประจำ ER'!F55</f>
        <v>29750</v>
      </c>
      <c r="E53" s="2382"/>
      <c r="F53" s="2382"/>
      <c r="G53" s="2382"/>
      <c r="H53" s="2382"/>
      <c r="I53" s="2382">
        <f t="shared" ref="I53:I54" si="16">SUM(D53:G53)</f>
        <v>29750</v>
      </c>
    </row>
    <row r="54" spans="1:9" s="700" customFormat="1">
      <c r="A54" s="699">
        <v>9</v>
      </c>
      <c r="B54" s="2578" t="s">
        <v>4590</v>
      </c>
      <c r="C54" s="745" t="s">
        <v>4602</v>
      </c>
      <c r="D54" s="2382">
        <f>'งานประจำ LAB'!F38</f>
        <v>92200</v>
      </c>
      <c r="E54" s="2382"/>
      <c r="F54" s="2382"/>
      <c r="G54" s="2382"/>
      <c r="H54" s="2382"/>
      <c r="I54" s="2382">
        <f t="shared" si="16"/>
        <v>92200</v>
      </c>
    </row>
    <row r="55" spans="1:9" s="700" customFormat="1">
      <c r="A55" s="699">
        <v>10</v>
      </c>
      <c r="B55" s="2578" t="s">
        <v>4591</v>
      </c>
      <c r="C55" s="2763" t="s">
        <v>4603</v>
      </c>
      <c r="D55" s="2382">
        <f>'งานประจำ รังสี'!F36</f>
        <v>18500</v>
      </c>
      <c r="E55" s="2382"/>
      <c r="F55" s="2382"/>
      <c r="G55" s="2382"/>
      <c r="H55" s="2382"/>
      <c r="I55" s="2382">
        <f t="shared" si="14"/>
        <v>18500</v>
      </c>
    </row>
    <row r="56" spans="1:9" s="700" customFormat="1">
      <c r="A56" s="699">
        <v>11</v>
      </c>
      <c r="B56" s="2578" t="s">
        <v>4592</v>
      </c>
      <c r="C56" s="745" t="s">
        <v>4604</v>
      </c>
      <c r="D56" s="2382">
        <f>'งานประจำ วัยทำงาน'!G135</f>
        <v>0</v>
      </c>
      <c r="E56" s="2382"/>
      <c r="F56" s="2382"/>
      <c r="G56" s="2382"/>
      <c r="H56" s="2382"/>
      <c r="I56" s="2382">
        <f t="shared" si="14"/>
        <v>0</v>
      </c>
    </row>
    <row r="57" spans="1:9" s="700" customFormat="1">
      <c r="A57" s="699">
        <v>12</v>
      </c>
      <c r="B57" s="2578" t="s">
        <v>4593</v>
      </c>
      <c r="C57" s="745" t="s">
        <v>4605</v>
      </c>
      <c r="D57" s="2382">
        <f>'งานประจำ ผู้สูงอายุ'!G160</f>
        <v>5000</v>
      </c>
      <c r="E57" s="2382"/>
      <c r="F57" s="2382">
        <f>'งานประจำ ผู้สูงอายุ'!G159</f>
        <v>5000</v>
      </c>
      <c r="G57" s="2382"/>
      <c r="H57" s="2382"/>
      <c r="I57" s="2382">
        <f t="shared" si="14"/>
        <v>10000</v>
      </c>
    </row>
    <row r="58" spans="1:9" s="700" customFormat="1">
      <c r="A58" s="699">
        <v>13</v>
      </c>
      <c r="B58" s="2578" t="s">
        <v>4594</v>
      </c>
      <c r="C58" s="745" t="s">
        <v>5658</v>
      </c>
      <c r="D58" s="2382">
        <f>'งานประจำ ภาคประชาชน'!G105</f>
        <v>16900</v>
      </c>
      <c r="E58" s="2382"/>
      <c r="F58" s="2382"/>
      <c r="G58" s="2382"/>
      <c r="H58" s="2382"/>
      <c r="I58" s="2382">
        <f t="shared" ref="I58" si="17">SUM(D58:G58)</f>
        <v>16900</v>
      </c>
    </row>
    <row r="59" spans="1:9" s="700" customFormat="1">
      <c r="A59" s="699">
        <v>14</v>
      </c>
      <c r="B59" s="2578" t="s">
        <v>4595</v>
      </c>
      <c r="C59" s="745" t="s">
        <v>4606</v>
      </c>
      <c r="D59" s="2382">
        <f>'งานประจำ สุขภาพจิต'!E77</f>
        <v>8500</v>
      </c>
      <c r="E59" s="2382"/>
      <c r="F59" s="2382"/>
      <c r="G59" s="2382"/>
      <c r="H59" s="2382"/>
      <c r="I59" s="2382">
        <f t="shared" ref="I59" si="18">SUM(D59:G59)</f>
        <v>8500</v>
      </c>
    </row>
    <row r="60" spans="1:9" s="700" customFormat="1">
      <c r="A60" s="699">
        <v>15</v>
      </c>
      <c r="B60" s="2578" t="s">
        <v>4596</v>
      </c>
      <c r="C60" s="745" t="s">
        <v>6306</v>
      </c>
      <c r="D60" s="2382">
        <f>'งานประจำ วัยเรียน'!F128</f>
        <v>15700</v>
      </c>
      <c r="E60" s="2382"/>
      <c r="F60" s="2382"/>
      <c r="G60" s="2382"/>
      <c r="H60" s="2382"/>
      <c r="I60" s="2382">
        <f t="shared" ref="I60" si="19">SUM(D60:G60)</f>
        <v>15700</v>
      </c>
    </row>
    <row r="61" spans="1:9" s="700" customFormat="1">
      <c r="A61" s="699">
        <v>16</v>
      </c>
      <c r="B61" s="2578" t="s">
        <v>4597</v>
      </c>
      <c r="C61" s="2582" t="s">
        <v>5425</v>
      </c>
      <c r="D61" s="2382">
        <f>'งานประจำ ยาเสพติด'!T152</f>
        <v>17000</v>
      </c>
      <c r="E61" s="2382"/>
      <c r="F61" s="2382"/>
      <c r="G61" s="2382"/>
      <c r="H61" s="2382"/>
      <c r="I61" s="2382">
        <f t="shared" si="14"/>
        <v>17000</v>
      </c>
    </row>
    <row r="62" spans="1:9" s="700" customFormat="1" hidden="1">
      <c r="A62" s="699"/>
      <c r="B62" s="2578"/>
      <c r="C62" s="745"/>
      <c r="D62" s="2382"/>
      <c r="E62" s="2382"/>
      <c r="F62" s="2382"/>
      <c r="G62" s="2382"/>
      <c r="H62" s="2382"/>
      <c r="I62" s="2382">
        <f t="shared" si="14"/>
        <v>0</v>
      </c>
    </row>
    <row r="63" spans="1:9" s="700" customFormat="1">
      <c r="A63" s="2655">
        <v>17</v>
      </c>
      <c r="B63" s="2656" t="s">
        <v>6004</v>
      </c>
      <c r="C63" s="2657" t="s">
        <v>6001</v>
      </c>
      <c r="D63" s="2658">
        <f>งานประจำHR!G71</f>
        <v>893630</v>
      </c>
      <c r="E63" s="2658"/>
      <c r="F63" s="2658"/>
      <c r="G63" s="2658"/>
      <c r="H63" s="2658"/>
      <c r="I63" s="2658">
        <f t="shared" si="14"/>
        <v>893630</v>
      </c>
    </row>
    <row r="64" spans="1:9" s="700" customFormat="1">
      <c r="A64" s="2391">
        <v>18</v>
      </c>
      <c r="B64" s="2583" t="s">
        <v>6174</v>
      </c>
      <c r="C64" s="93" t="s">
        <v>6092</v>
      </c>
      <c r="D64" s="2386">
        <f>งานประจำENV!F295</f>
        <v>120800</v>
      </c>
      <c r="E64" s="2386"/>
      <c r="F64" s="2386"/>
      <c r="G64" s="2386"/>
      <c r="H64" s="2386"/>
      <c r="I64" s="2658">
        <f t="shared" si="14"/>
        <v>120800</v>
      </c>
    </row>
    <row r="65" spans="1:9" s="700" customFormat="1">
      <c r="A65" s="3141" t="s">
        <v>6193</v>
      </c>
      <c r="B65" s="3141"/>
      <c r="C65" s="3141"/>
      <c r="D65" s="2387">
        <f t="shared" ref="D65:I65" si="20">SUM(D46:D63)</f>
        <v>1664257</v>
      </c>
      <c r="E65" s="2387">
        <f t="shared" si="20"/>
        <v>0</v>
      </c>
      <c r="F65" s="2387">
        <f t="shared" si="20"/>
        <v>5000</v>
      </c>
      <c r="G65" s="2387">
        <f t="shared" si="20"/>
        <v>0</v>
      </c>
      <c r="H65" s="2387">
        <f t="shared" si="20"/>
        <v>0</v>
      </c>
      <c r="I65" s="2387">
        <f t="shared" si="20"/>
        <v>1669257</v>
      </c>
    </row>
    <row r="66" spans="1:9">
      <c r="A66" s="3142" t="s">
        <v>6192</v>
      </c>
      <c r="B66" s="3142"/>
      <c r="C66" s="3142"/>
      <c r="D66" s="2584">
        <f t="shared" ref="D66:I66" si="21">D14+D27+D30+D40+D45+D65</f>
        <v>2789266</v>
      </c>
      <c r="E66" s="2584">
        <f t="shared" si="21"/>
        <v>60000</v>
      </c>
      <c r="F66" s="2584">
        <f t="shared" si="21"/>
        <v>109000</v>
      </c>
      <c r="G66" s="2584">
        <f t="shared" si="21"/>
        <v>25000</v>
      </c>
      <c r="H66" s="2584">
        <f t="shared" si="21"/>
        <v>0</v>
      </c>
      <c r="I66" s="2584">
        <f t="shared" si="21"/>
        <v>2983266</v>
      </c>
    </row>
  </sheetData>
  <mergeCells count="14">
    <mergeCell ref="A65:C65"/>
    <mergeCell ref="A66:C66"/>
    <mergeCell ref="A14:C14"/>
    <mergeCell ref="A27:C27"/>
    <mergeCell ref="A30:C30"/>
    <mergeCell ref="A40:C40"/>
    <mergeCell ref="A45:C45"/>
    <mergeCell ref="A1:I1"/>
    <mergeCell ref="A2:I2"/>
    <mergeCell ref="A3:A4"/>
    <mergeCell ref="B3:B4"/>
    <mergeCell ref="C3:C4"/>
    <mergeCell ref="D3:H3"/>
    <mergeCell ref="I3:I4"/>
  </mergeCells>
  <printOptions horizontalCentered="1"/>
  <pageMargins left="0.19685039370078741" right="0.19685039370078741" top="0.11811023622047245" bottom="0.11811023622047245" header="0" footer="0"/>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3"/>
  <sheetViews>
    <sheetView topLeftCell="A100" workbookViewId="0">
      <selection activeCell="D126" sqref="D126"/>
    </sheetView>
  </sheetViews>
  <sheetFormatPr defaultColWidth="9" defaultRowHeight="18.75"/>
  <cols>
    <col min="1" max="1" width="5" style="231" customWidth="1"/>
    <col min="2" max="2" width="56.625" style="241" customWidth="1"/>
    <col min="3" max="3" width="10.875" style="231" customWidth="1"/>
    <col min="4" max="4" width="27.375" style="231" customWidth="1"/>
    <col min="5" max="5" width="36.125" style="231" customWidth="1"/>
    <col min="6" max="6" width="10.375" style="231" customWidth="1"/>
    <col min="7" max="7" width="9" style="231"/>
    <col min="8" max="8" width="12.125" style="231" customWidth="1"/>
    <col min="9" max="9" width="9.625" style="231" customWidth="1"/>
    <col min="10" max="16384" width="9" style="231"/>
  </cols>
  <sheetData>
    <row r="1" spans="1:9" ht="21">
      <c r="A1" s="3157" t="s">
        <v>335</v>
      </c>
      <c r="B1" s="3157"/>
      <c r="C1" s="3157"/>
      <c r="D1" s="3157"/>
      <c r="E1" s="3157"/>
      <c r="F1" s="3157"/>
      <c r="G1" s="3157"/>
      <c r="H1" s="3157"/>
      <c r="I1" s="3157"/>
    </row>
    <row r="2" spans="1:9">
      <c r="A2" s="3158" t="s">
        <v>852</v>
      </c>
      <c r="B2" s="3158"/>
      <c r="C2" s="3158"/>
      <c r="D2" s="3158"/>
      <c r="E2" s="3158"/>
      <c r="F2" s="3158"/>
      <c r="G2" s="3158"/>
      <c r="H2" s="3158"/>
      <c r="I2" s="3158"/>
    </row>
    <row r="3" spans="1:9">
      <c r="A3" s="232" t="s">
        <v>853</v>
      </c>
      <c r="B3" s="244"/>
    </row>
    <row r="4" spans="1:9">
      <c r="A4" s="232" t="s">
        <v>329</v>
      </c>
      <c r="B4" s="244"/>
    </row>
    <row r="5" spans="1:9">
      <c r="A5" s="232"/>
      <c r="B5" s="244" t="s">
        <v>854</v>
      </c>
    </row>
    <row r="6" spans="1:9">
      <c r="A6" s="232"/>
      <c r="B6" s="244" t="s">
        <v>855</v>
      </c>
    </row>
    <row r="7" spans="1:9">
      <c r="A7" s="232" t="s">
        <v>332</v>
      </c>
      <c r="B7" s="244"/>
    </row>
    <row r="8" spans="1:9">
      <c r="A8" s="238"/>
      <c r="B8" s="320" t="s">
        <v>856</v>
      </c>
      <c r="C8" s="238"/>
      <c r="D8" s="238"/>
      <c r="E8" s="238"/>
      <c r="F8" s="238"/>
      <c r="G8" s="238"/>
      <c r="H8" s="238"/>
    </row>
    <row r="9" spans="1:9">
      <c r="A9" s="238"/>
      <c r="B9" s="320" t="s">
        <v>857</v>
      </c>
      <c r="C9" s="238"/>
      <c r="D9" s="238"/>
      <c r="E9" s="238"/>
      <c r="F9" s="238"/>
      <c r="G9" s="238"/>
      <c r="H9" s="238"/>
    </row>
    <row r="10" spans="1:9">
      <c r="A10" s="238"/>
      <c r="B10" s="320" t="s">
        <v>858</v>
      </c>
      <c r="C10" s="238"/>
      <c r="D10" s="238"/>
      <c r="E10" s="238"/>
      <c r="F10" s="238"/>
      <c r="G10" s="238"/>
      <c r="H10" s="238"/>
    </row>
    <row r="11" spans="1:9">
      <c r="A11" s="238"/>
      <c r="B11" s="320" t="s">
        <v>859</v>
      </c>
      <c r="C11" s="238"/>
      <c r="D11" s="238"/>
      <c r="E11" s="238"/>
      <c r="F11" s="238"/>
      <c r="G11" s="238"/>
      <c r="H11" s="238"/>
    </row>
    <row r="12" spans="1:9">
      <c r="A12" s="238"/>
      <c r="B12" s="320" t="s">
        <v>860</v>
      </c>
      <c r="C12" s="238"/>
      <c r="D12" s="238"/>
      <c r="E12" s="238"/>
      <c r="F12" s="238"/>
      <c r="G12" s="238"/>
      <c r="H12" s="238"/>
    </row>
    <row r="13" spans="1:9">
      <c r="A13" s="238"/>
      <c r="B13" s="320" t="s">
        <v>861</v>
      </c>
      <c r="C13" s="238"/>
      <c r="D13" s="238"/>
      <c r="E13" s="238"/>
      <c r="F13" s="238"/>
      <c r="G13" s="238"/>
      <c r="H13" s="238"/>
    </row>
    <row r="14" spans="1:9">
      <c r="A14" s="238"/>
      <c r="B14" s="320" t="s">
        <v>5426</v>
      </c>
      <c r="C14" s="238"/>
      <c r="D14" s="238"/>
      <c r="E14" s="238"/>
      <c r="F14" s="238"/>
      <c r="G14" s="238"/>
      <c r="H14" s="238"/>
    </row>
    <row r="15" spans="1:9">
      <c r="A15" s="238"/>
      <c r="B15" s="320" t="s">
        <v>862</v>
      </c>
      <c r="C15" s="238"/>
      <c r="D15" s="238"/>
      <c r="E15" s="238"/>
      <c r="F15" s="238"/>
      <c r="G15" s="238"/>
      <c r="H15" s="238"/>
    </row>
    <row r="16" spans="1:9">
      <c r="A16" s="238"/>
      <c r="B16" s="320" t="s">
        <v>863</v>
      </c>
      <c r="C16" s="238"/>
      <c r="D16" s="238"/>
      <c r="E16" s="238"/>
      <c r="F16" s="238"/>
      <c r="G16" s="238"/>
      <c r="H16" s="238"/>
    </row>
    <row r="17" spans="1:9" ht="27.75" customHeight="1">
      <c r="A17" s="3155" t="s">
        <v>0</v>
      </c>
      <c r="B17" s="3155" t="s">
        <v>325</v>
      </c>
      <c r="C17" s="3155" t="s">
        <v>326</v>
      </c>
      <c r="D17" s="3155" t="s">
        <v>1</v>
      </c>
      <c r="E17" s="3155" t="s">
        <v>327</v>
      </c>
      <c r="F17" s="3162" t="s">
        <v>2</v>
      </c>
      <c r="G17" s="3162"/>
      <c r="H17" s="3163" t="s">
        <v>328</v>
      </c>
      <c r="I17" s="3155" t="s">
        <v>5</v>
      </c>
    </row>
    <row r="18" spans="1:9" ht="38.25" customHeight="1">
      <c r="A18" s="3156"/>
      <c r="B18" s="3156"/>
      <c r="C18" s="3156"/>
      <c r="D18" s="3156"/>
      <c r="E18" s="3156"/>
      <c r="F18" s="1816" t="s">
        <v>3</v>
      </c>
      <c r="G18" s="1816" t="s">
        <v>4</v>
      </c>
      <c r="H18" s="3164"/>
      <c r="I18" s="3156"/>
    </row>
    <row r="19" spans="1:9">
      <c r="A19" s="233">
        <v>1</v>
      </c>
      <c r="B19" s="242" t="s">
        <v>4175</v>
      </c>
      <c r="C19" s="233"/>
      <c r="D19" s="233"/>
      <c r="E19" s="234"/>
      <c r="F19" s="233"/>
      <c r="G19" s="233"/>
      <c r="H19" s="233"/>
      <c r="I19" s="233"/>
    </row>
    <row r="20" spans="1:9">
      <c r="A20" s="235"/>
      <c r="B20" s="242" t="s">
        <v>4176</v>
      </c>
      <c r="C20" s="321"/>
      <c r="D20" s="321"/>
      <c r="E20" s="235"/>
      <c r="F20" s="321"/>
      <c r="G20" s="321"/>
      <c r="H20" s="321"/>
      <c r="I20" s="321"/>
    </row>
    <row r="21" spans="1:9">
      <c r="A21" s="235"/>
      <c r="B21" s="322" t="s">
        <v>864</v>
      </c>
      <c r="C21" s="321"/>
      <c r="D21" s="321"/>
      <c r="E21" s="235"/>
      <c r="F21" s="321"/>
      <c r="G21" s="321"/>
      <c r="H21" s="321"/>
      <c r="I21" s="321"/>
    </row>
    <row r="22" spans="1:9">
      <c r="A22" s="235"/>
      <c r="B22" s="243" t="s">
        <v>865</v>
      </c>
      <c r="C22" s="321"/>
      <c r="D22" s="321"/>
      <c r="E22" s="235"/>
      <c r="F22" s="321"/>
      <c r="G22" s="321"/>
      <c r="H22" s="321"/>
      <c r="I22" s="321"/>
    </row>
    <row r="23" spans="1:9">
      <c r="A23" s="235"/>
      <c r="B23" s="243" t="s">
        <v>866</v>
      </c>
      <c r="C23" s="321"/>
      <c r="D23" s="321" t="s">
        <v>40</v>
      </c>
      <c r="E23" s="1804" t="s">
        <v>867</v>
      </c>
      <c r="F23" s="321"/>
      <c r="G23" s="321"/>
      <c r="H23" s="321" t="s">
        <v>868</v>
      </c>
      <c r="I23" s="321" t="s">
        <v>869</v>
      </c>
    </row>
    <row r="24" spans="1:9">
      <c r="A24" s="235"/>
      <c r="B24" s="243" t="s">
        <v>870</v>
      </c>
      <c r="C24" s="321"/>
      <c r="D24" s="321"/>
      <c r="E24" s="235"/>
      <c r="F24" s="321"/>
      <c r="G24" s="321"/>
      <c r="H24" s="321"/>
      <c r="I24" s="321"/>
    </row>
    <row r="25" spans="1:9">
      <c r="A25" s="235"/>
      <c r="B25" s="243" t="s">
        <v>5427</v>
      </c>
      <c r="C25" s="321"/>
      <c r="D25" s="321" t="s">
        <v>871</v>
      </c>
      <c r="E25" s="321" t="s">
        <v>5428</v>
      </c>
      <c r="F25" s="321"/>
      <c r="G25" s="321"/>
      <c r="H25" s="321" t="s">
        <v>872</v>
      </c>
      <c r="I25" s="321" t="s">
        <v>869</v>
      </c>
    </row>
    <row r="26" spans="1:9">
      <c r="A26" s="235"/>
      <c r="B26" s="243" t="s">
        <v>5429</v>
      </c>
      <c r="C26" s="321"/>
      <c r="D26" s="321"/>
      <c r="E26" s="321" t="s">
        <v>5430</v>
      </c>
      <c r="F26" s="321"/>
      <c r="G26" s="321"/>
      <c r="H26" s="321"/>
      <c r="I26" s="321" t="s">
        <v>877</v>
      </c>
    </row>
    <row r="27" spans="1:9">
      <c r="A27" s="235"/>
      <c r="B27" s="243" t="s">
        <v>5431</v>
      </c>
      <c r="C27" s="321"/>
      <c r="D27" s="321"/>
      <c r="E27" s="235"/>
      <c r="F27" s="321"/>
      <c r="G27" s="321"/>
      <c r="H27" s="321"/>
      <c r="I27" s="321"/>
    </row>
    <row r="28" spans="1:9">
      <c r="A28" s="235"/>
      <c r="B28" s="243" t="s">
        <v>5432</v>
      </c>
      <c r="C28" s="321"/>
      <c r="D28" s="321"/>
      <c r="E28" s="235"/>
      <c r="F28" s="321"/>
      <c r="G28" s="321"/>
      <c r="H28" s="321"/>
      <c r="I28" s="321"/>
    </row>
    <row r="29" spans="1:9">
      <c r="A29" s="235"/>
      <c r="B29" s="243" t="s">
        <v>5433</v>
      </c>
      <c r="C29" s="321"/>
      <c r="D29" s="321"/>
      <c r="E29" s="235"/>
      <c r="F29" s="321"/>
      <c r="G29" s="321"/>
      <c r="H29" s="321" t="s">
        <v>873</v>
      </c>
      <c r="I29" s="321"/>
    </row>
    <row r="30" spans="1:9">
      <c r="A30" s="235"/>
      <c r="B30" s="243" t="s">
        <v>5434</v>
      </c>
      <c r="C30" s="321">
        <v>280</v>
      </c>
      <c r="D30" s="321" t="s">
        <v>40</v>
      </c>
      <c r="E30" s="321" t="s">
        <v>5435</v>
      </c>
      <c r="F30" s="321"/>
      <c r="G30" s="321"/>
      <c r="H30" s="321" t="s">
        <v>5436</v>
      </c>
      <c r="I30" s="321" t="s">
        <v>869</v>
      </c>
    </row>
    <row r="31" spans="1:9">
      <c r="A31" s="235"/>
      <c r="B31" s="243" t="s">
        <v>5437</v>
      </c>
      <c r="C31" s="321"/>
      <c r="D31" s="321"/>
      <c r="E31" s="235"/>
      <c r="F31" s="321"/>
      <c r="G31" s="321"/>
      <c r="H31" s="321"/>
      <c r="I31" s="321"/>
    </row>
    <row r="32" spans="1:9">
      <c r="A32" s="235"/>
      <c r="B32" s="243" t="s">
        <v>5438</v>
      </c>
      <c r="C32" s="324">
        <f>SUM(C34:C47)</f>
        <v>7000</v>
      </c>
      <c r="D32" s="321" t="s">
        <v>874</v>
      </c>
      <c r="E32" s="321" t="s">
        <v>5439</v>
      </c>
      <c r="F32" s="704">
        <v>407600</v>
      </c>
      <c r="G32" s="321" t="s">
        <v>319</v>
      </c>
      <c r="H32" s="321"/>
      <c r="I32" s="321" t="s">
        <v>869</v>
      </c>
    </row>
    <row r="33" spans="1:9">
      <c r="A33" s="235"/>
      <c r="B33" s="243" t="s">
        <v>5440</v>
      </c>
      <c r="C33" s="324"/>
      <c r="D33" s="321"/>
      <c r="E33" s="321"/>
      <c r="F33" s="1819"/>
      <c r="G33" s="321"/>
      <c r="H33" s="82"/>
      <c r="I33" s="321"/>
    </row>
    <row r="34" spans="1:9">
      <c r="A34" s="235"/>
      <c r="B34" s="243" t="s">
        <v>875</v>
      </c>
      <c r="C34" s="321">
        <v>600</v>
      </c>
      <c r="D34" s="321" t="s">
        <v>876</v>
      </c>
      <c r="E34" s="235"/>
      <c r="F34" s="1820"/>
      <c r="G34" s="321"/>
      <c r="H34" s="1821" t="s">
        <v>5441</v>
      </c>
      <c r="I34" s="321" t="s">
        <v>877</v>
      </c>
    </row>
    <row r="35" spans="1:9">
      <c r="A35" s="235"/>
      <c r="B35" s="243" t="s">
        <v>879</v>
      </c>
      <c r="C35" s="324">
        <v>500</v>
      </c>
      <c r="D35" s="321" t="s">
        <v>880</v>
      </c>
      <c r="E35" s="321"/>
      <c r="F35" s="1819"/>
      <c r="G35" s="321"/>
      <c r="H35" s="1821" t="s">
        <v>5442</v>
      </c>
      <c r="I35" s="321"/>
    </row>
    <row r="36" spans="1:9">
      <c r="A36" s="235"/>
      <c r="B36" s="243" t="s">
        <v>886</v>
      </c>
      <c r="C36" s="324">
        <v>400</v>
      </c>
      <c r="D36" s="321" t="s">
        <v>887</v>
      </c>
      <c r="E36" s="321"/>
      <c r="F36" s="1819"/>
      <c r="G36" s="321"/>
      <c r="H36" s="1821" t="s">
        <v>5443</v>
      </c>
      <c r="I36" s="321"/>
    </row>
    <row r="37" spans="1:9">
      <c r="A37" s="235"/>
      <c r="B37" s="243" t="s">
        <v>896</v>
      </c>
      <c r="C37" s="324">
        <v>500</v>
      </c>
      <c r="D37" s="321" t="s">
        <v>897</v>
      </c>
      <c r="E37" s="321"/>
      <c r="F37" s="1819"/>
      <c r="G37" s="321"/>
      <c r="H37" s="1821" t="s">
        <v>5444</v>
      </c>
      <c r="I37" s="321"/>
    </row>
    <row r="38" spans="1:9">
      <c r="A38" s="235"/>
      <c r="B38" s="243" t="s">
        <v>898</v>
      </c>
      <c r="C38" s="324">
        <v>450</v>
      </c>
      <c r="D38" s="321" t="s">
        <v>899</v>
      </c>
      <c r="E38" s="321"/>
      <c r="F38" s="1819"/>
      <c r="G38" s="321"/>
      <c r="H38" s="1821" t="s">
        <v>5445</v>
      </c>
      <c r="I38" s="321"/>
    </row>
    <row r="39" spans="1:9">
      <c r="A39" s="235"/>
      <c r="B39" s="243" t="s">
        <v>900</v>
      </c>
      <c r="C39" s="324">
        <v>400</v>
      </c>
      <c r="D39" s="321" t="s">
        <v>901</v>
      </c>
      <c r="E39" s="321"/>
      <c r="F39" s="1819"/>
      <c r="G39" s="321"/>
      <c r="H39" s="1821" t="s">
        <v>5445</v>
      </c>
      <c r="I39" s="321"/>
    </row>
    <row r="40" spans="1:9">
      <c r="A40" s="235"/>
      <c r="B40" s="243" t="s">
        <v>894</v>
      </c>
      <c r="C40" s="324">
        <v>600</v>
      </c>
      <c r="D40" s="321" t="s">
        <v>895</v>
      </c>
      <c r="E40" s="321"/>
      <c r="F40" s="1819"/>
      <c r="G40" s="321"/>
      <c r="H40" s="1821" t="s">
        <v>5446</v>
      </c>
      <c r="I40" s="321"/>
    </row>
    <row r="41" spans="1:9">
      <c r="A41" s="235"/>
      <c r="B41" s="243" t="s">
        <v>888</v>
      </c>
      <c r="C41" s="324">
        <v>600</v>
      </c>
      <c r="D41" s="321" t="s">
        <v>5447</v>
      </c>
      <c r="E41" s="321" t="s">
        <v>889</v>
      </c>
      <c r="F41" s="1819"/>
      <c r="G41" s="321"/>
      <c r="H41" s="1821" t="s">
        <v>5448</v>
      </c>
      <c r="I41" s="321"/>
    </row>
    <row r="42" spans="1:9">
      <c r="A42" s="235"/>
      <c r="B42" s="243" t="s">
        <v>892</v>
      </c>
      <c r="C42" s="324">
        <v>600</v>
      </c>
      <c r="D42" s="321" t="s">
        <v>893</v>
      </c>
      <c r="E42" s="321"/>
      <c r="F42" s="1819"/>
      <c r="G42" s="321"/>
      <c r="H42" s="1821" t="s">
        <v>5449</v>
      </c>
      <c r="I42" s="321"/>
    </row>
    <row r="43" spans="1:9">
      <c r="A43" s="235"/>
      <c r="B43" s="243" t="s">
        <v>884</v>
      </c>
      <c r="C43" s="324">
        <v>550</v>
      </c>
      <c r="D43" s="321" t="s">
        <v>885</v>
      </c>
      <c r="E43" s="321"/>
      <c r="F43" s="1819"/>
      <c r="G43" s="321"/>
      <c r="H43" s="1821" t="s">
        <v>5450</v>
      </c>
      <c r="I43" s="321"/>
    </row>
    <row r="44" spans="1:9">
      <c r="A44" s="235"/>
      <c r="B44" s="243" t="s">
        <v>881</v>
      </c>
      <c r="C44" s="324">
        <v>400</v>
      </c>
      <c r="D44" s="321" t="s">
        <v>882</v>
      </c>
      <c r="E44" s="321"/>
      <c r="F44" s="1819"/>
      <c r="G44" s="321"/>
      <c r="H44" s="1821" t="s">
        <v>5451</v>
      </c>
      <c r="I44" s="321"/>
    </row>
    <row r="45" spans="1:9">
      <c r="A45" s="235"/>
      <c r="B45" s="243" t="s">
        <v>883</v>
      </c>
      <c r="C45" s="324">
        <v>400</v>
      </c>
      <c r="D45" s="321" t="s">
        <v>5452</v>
      </c>
      <c r="E45" s="321"/>
      <c r="F45" s="1819"/>
      <c r="G45" s="321"/>
      <c r="H45" s="1821" t="s">
        <v>5451</v>
      </c>
      <c r="I45" s="321"/>
    </row>
    <row r="46" spans="1:9">
      <c r="A46" s="235"/>
      <c r="B46" s="243" t="s">
        <v>878</v>
      </c>
      <c r="C46" s="324">
        <v>400</v>
      </c>
      <c r="D46" s="321" t="s">
        <v>5453</v>
      </c>
      <c r="E46" s="321"/>
      <c r="F46" s="1819"/>
      <c r="G46" s="321"/>
      <c r="H46" s="1821" t="s">
        <v>5454</v>
      </c>
      <c r="I46" s="321"/>
    </row>
    <row r="47" spans="1:9">
      <c r="A47" s="235"/>
      <c r="B47" s="243" t="s">
        <v>890</v>
      </c>
      <c r="C47" s="324">
        <v>600</v>
      </c>
      <c r="D47" s="321" t="s">
        <v>5455</v>
      </c>
      <c r="E47" s="321"/>
      <c r="F47" s="1819"/>
      <c r="G47" s="321"/>
      <c r="H47" s="1821" t="s">
        <v>5456</v>
      </c>
      <c r="I47" s="321"/>
    </row>
    <row r="48" spans="1:9">
      <c r="A48" s="235"/>
      <c r="B48" s="243" t="s">
        <v>5457</v>
      </c>
      <c r="C48" s="324"/>
      <c r="D48" s="321"/>
      <c r="E48" s="321" t="s">
        <v>5458</v>
      </c>
      <c r="F48" s="1819"/>
      <c r="G48" s="321"/>
      <c r="H48" s="1822" t="s">
        <v>5459</v>
      </c>
      <c r="I48" s="321" t="s">
        <v>869</v>
      </c>
    </row>
    <row r="49" spans="1:9">
      <c r="A49" s="235"/>
      <c r="B49" s="243" t="s">
        <v>5460</v>
      </c>
      <c r="C49" s="324"/>
      <c r="D49" s="321"/>
      <c r="E49" s="321"/>
      <c r="F49" s="1819"/>
      <c r="G49" s="321"/>
      <c r="H49" s="1822"/>
      <c r="I49" s="321" t="s">
        <v>877</v>
      </c>
    </row>
    <row r="50" spans="1:9">
      <c r="A50" s="235"/>
      <c r="B50" s="243" t="s">
        <v>5461</v>
      </c>
      <c r="C50" s="321"/>
      <c r="D50" s="321" t="s">
        <v>891</v>
      </c>
      <c r="E50" s="235"/>
      <c r="F50" s="321"/>
      <c r="G50" s="321"/>
      <c r="H50" s="321"/>
      <c r="I50" s="321"/>
    </row>
    <row r="51" spans="1:9" ht="18.95" customHeight="1">
      <c r="A51" s="235"/>
      <c r="B51" s="243" t="s">
        <v>5462</v>
      </c>
      <c r="C51" s="321"/>
      <c r="D51" s="321"/>
      <c r="E51" s="321" t="s">
        <v>5463</v>
      </c>
      <c r="F51" s="321"/>
      <c r="G51" s="321"/>
      <c r="H51" s="685">
        <v>23285</v>
      </c>
      <c r="I51" s="321" t="s">
        <v>869</v>
      </c>
    </row>
    <row r="52" spans="1:9" ht="18.95" customHeight="1">
      <c r="A52" s="235"/>
      <c r="B52" s="243" t="s">
        <v>5464</v>
      </c>
      <c r="C52" s="321"/>
      <c r="D52" s="321"/>
      <c r="E52" s="321"/>
      <c r="F52" s="321"/>
      <c r="G52" s="321"/>
      <c r="H52" s="321"/>
      <c r="I52" s="321"/>
    </row>
    <row r="53" spans="1:9" ht="18.95" customHeight="1">
      <c r="A53" s="235"/>
      <c r="B53" s="243" t="s">
        <v>5465</v>
      </c>
      <c r="C53" s="321"/>
      <c r="D53" s="321"/>
      <c r="E53" s="321" t="s">
        <v>5466</v>
      </c>
      <c r="F53" s="321"/>
      <c r="G53" s="321"/>
      <c r="H53" s="685">
        <v>23285</v>
      </c>
      <c r="I53" s="321" t="s">
        <v>869</v>
      </c>
    </row>
    <row r="54" spans="1:9">
      <c r="A54" s="235"/>
      <c r="B54" s="243" t="s">
        <v>5467</v>
      </c>
      <c r="C54" s="321"/>
      <c r="D54" s="321"/>
      <c r="E54" s="235"/>
      <c r="F54" s="321"/>
      <c r="G54" s="321"/>
      <c r="H54" s="321"/>
      <c r="I54" s="321"/>
    </row>
    <row r="55" spans="1:9">
      <c r="A55" s="235"/>
      <c r="B55" s="243" t="s">
        <v>5468</v>
      </c>
      <c r="C55" s="321"/>
      <c r="D55" s="321" t="s">
        <v>891</v>
      </c>
      <c r="E55" s="321" t="s">
        <v>5439</v>
      </c>
      <c r="F55" s="321"/>
      <c r="G55" s="321"/>
      <c r="H55" s="321" t="s">
        <v>5436</v>
      </c>
      <c r="I55" s="321" t="s">
        <v>869</v>
      </c>
    </row>
    <row r="56" spans="1:9">
      <c r="A56" s="235"/>
      <c r="B56" s="243" t="s">
        <v>5469</v>
      </c>
      <c r="C56" s="321"/>
      <c r="D56" s="321"/>
      <c r="E56" s="235"/>
      <c r="F56" s="321"/>
      <c r="G56" s="321"/>
      <c r="H56" s="321"/>
      <c r="I56" s="321"/>
    </row>
    <row r="57" spans="1:9">
      <c r="A57" s="235"/>
      <c r="B57" s="243" t="s">
        <v>5470</v>
      </c>
      <c r="C57" s="321"/>
      <c r="D57" s="321" t="s">
        <v>891</v>
      </c>
      <c r="E57" s="321" t="s">
        <v>5439</v>
      </c>
      <c r="F57" s="321"/>
      <c r="G57" s="321"/>
      <c r="H57" s="321" t="s">
        <v>5436</v>
      </c>
      <c r="I57" s="321" t="s">
        <v>869</v>
      </c>
    </row>
    <row r="58" spans="1:9">
      <c r="A58" s="235"/>
      <c r="B58" s="243" t="s">
        <v>5471</v>
      </c>
      <c r="C58" s="321">
        <v>153</v>
      </c>
      <c r="D58" s="321" t="s">
        <v>891</v>
      </c>
      <c r="E58" s="321" t="s">
        <v>5472</v>
      </c>
      <c r="F58" s="321"/>
      <c r="G58" s="321"/>
      <c r="H58" s="321" t="s">
        <v>5436</v>
      </c>
      <c r="I58" s="321" t="s">
        <v>869</v>
      </c>
    </row>
    <row r="59" spans="1:9">
      <c r="A59" s="235"/>
      <c r="B59" s="243" t="s">
        <v>5473</v>
      </c>
      <c r="C59" s="321"/>
      <c r="D59" s="321"/>
      <c r="E59" s="321"/>
      <c r="F59" s="321"/>
      <c r="G59" s="321"/>
      <c r="H59" s="321"/>
      <c r="I59" s="321"/>
    </row>
    <row r="60" spans="1:9">
      <c r="A60" s="235"/>
      <c r="B60" s="243" t="s">
        <v>5474</v>
      </c>
      <c r="C60" s="321"/>
      <c r="D60" s="321"/>
      <c r="E60" s="321" t="s">
        <v>5475</v>
      </c>
      <c r="F60" s="321"/>
      <c r="G60" s="321"/>
      <c r="H60" s="321" t="s">
        <v>5476</v>
      </c>
      <c r="I60" s="321" t="s">
        <v>1862</v>
      </c>
    </row>
    <row r="61" spans="1:9">
      <c r="A61" s="235"/>
      <c r="B61" s="243" t="s">
        <v>902</v>
      </c>
      <c r="C61" s="321"/>
      <c r="D61" s="321"/>
      <c r="E61" s="321"/>
      <c r="F61" s="321"/>
      <c r="G61" s="321"/>
      <c r="H61" s="321"/>
      <c r="I61" s="321"/>
    </row>
    <row r="62" spans="1:9" ht="37.5">
      <c r="A62" s="235"/>
      <c r="B62" s="243" t="s">
        <v>904</v>
      </c>
      <c r="C62" s="321"/>
      <c r="D62" s="321"/>
      <c r="E62" s="235"/>
      <c r="F62" s="321"/>
      <c r="G62" s="321"/>
      <c r="H62" s="321" t="s">
        <v>903</v>
      </c>
      <c r="I62" s="321" t="s">
        <v>869</v>
      </c>
    </row>
    <row r="63" spans="1:9" ht="37.5">
      <c r="A63" s="235"/>
      <c r="B63" s="243" t="s">
        <v>5477</v>
      </c>
      <c r="C63" s="321"/>
      <c r="D63" s="321"/>
      <c r="E63" s="235"/>
      <c r="F63" s="321"/>
      <c r="G63" s="321"/>
      <c r="H63" s="321" t="s">
        <v>903</v>
      </c>
      <c r="I63" s="321" t="s">
        <v>869</v>
      </c>
    </row>
    <row r="64" spans="1:9">
      <c r="A64" s="235"/>
      <c r="B64" s="243" t="s">
        <v>5478</v>
      </c>
      <c r="C64" s="321"/>
      <c r="D64" s="321" t="s">
        <v>891</v>
      </c>
      <c r="E64" s="321" t="s">
        <v>5479</v>
      </c>
      <c r="F64" s="325">
        <v>9400</v>
      </c>
      <c r="G64" s="321" t="s">
        <v>319</v>
      </c>
      <c r="H64" s="321" t="s">
        <v>5436</v>
      </c>
      <c r="I64" s="321" t="s">
        <v>5480</v>
      </c>
    </row>
    <row r="65" spans="1:9">
      <c r="A65" s="235"/>
      <c r="B65" s="243" t="s">
        <v>5481</v>
      </c>
      <c r="C65" s="321"/>
      <c r="D65" s="321"/>
      <c r="E65" s="321" t="s">
        <v>5482</v>
      </c>
      <c r="F65" s="321"/>
      <c r="G65" s="321"/>
      <c r="H65" s="321"/>
      <c r="I65" s="321"/>
    </row>
    <row r="66" spans="1:9">
      <c r="A66" s="235"/>
      <c r="B66" s="243" t="s">
        <v>5483</v>
      </c>
      <c r="C66" s="321"/>
      <c r="D66" s="321"/>
      <c r="E66" s="235"/>
      <c r="F66" s="321"/>
      <c r="G66" s="321"/>
      <c r="H66" s="321"/>
      <c r="I66" s="321" t="s">
        <v>5480</v>
      </c>
    </row>
    <row r="67" spans="1:9">
      <c r="A67" s="235"/>
      <c r="B67" s="243" t="s">
        <v>905</v>
      </c>
      <c r="C67" s="321"/>
      <c r="D67" s="321"/>
      <c r="E67" s="235"/>
      <c r="F67" s="321"/>
      <c r="G67" s="321"/>
      <c r="H67" s="321" t="s">
        <v>903</v>
      </c>
      <c r="I67" s="321" t="s">
        <v>869</v>
      </c>
    </row>
    <row r="68" spans="1:9">
      <c r="A68" s="235"/>
      <c r="B68" s="243" t="s">
        <v>906</v>
      </c>
      <c r="C68" s="321"/>
      <c r="D68" s="321"/>
      <c r="E68" s="235"/>
      <c r="F68" s="321"/>
      <c r="G68" s="321"/>
      <c r="H68" s="321" t="s">
        <v>903</v>
      </c>
      <c r="I68" s="321" t="s">
        <v>869</v>
      </c>
    </row>
    <row r="69" spans="1:9">
      <c r="A69" s="235"/>
      <c r="B69" s="243" t="s">
        <v>5484</v>
      </c>
      <c r="C69" s="321"/>
      <c r="D69" s="321"/>
      <c r="E69" s="235"/>
      <c r="F69" s="321"/>
      <c r="G69" s="321"/>
      <c r="H69" s="321"/>
      <c r="I69" s="321"/>
    </row>
    <row r="70" spans="1:9">
      <c r="A70" s="235"/>
      <c r="B70" s="243" t="s">
        <v>907</v>
      </c>
      <c r="C70" s="321"/>
      <c r="D70" s="321"/>
      <c r="E70" s="321" t="s">
        <v>908</v>
      </c>
      <c r="F70" s="321"/>
      <c r="G70" s="321"/>
      <c r="H70" s="321"/>
      <c r="I70" s="321"/>
    </row>
    <row r="71" spans="1:9">
      <c r="A71" s="235"/>
      <c r="B71" s="243" t="s">
        <v>909</v>
      </c>
      <c r="C71" s="321"/>
      <c r="D71" s="321"/>
      <c r="E71" s="235"/>
      <c r="F71" s="321"/>
      <c r="G71" s="321"/>
      <c r="H71" s="321" t="s">
        <v>903</v>
      </c>
      <c r="I71" s="321" t="s">
        <v>869</v>
      </c>
    </row>
    <row r="72" spans="1:9">
      <c r="A72" s="235"/>
      <c r="B72" s="243" t="s">
        <v>910</v>
      </c>
      <c r="C72" s="321"/>
      <c r="D72" s="321"/>
      <c r="E72" s="235"/>
      <c r="F72" s="321"/>
      <c r="G72" s="321"/>
      <c r="H72" s="321" t="s">
        <v>903</v>
      </c>
      <c r="I72" s="321" t="s">
        <v>869</v>
      </c>
    </row>
    <row r="73" spans="1:9">
      <c r="A73" s="235"/>
      <c r="B73" s="322" t="s">
        <v>911</v>
      </c>
      <c r="C73" s="321"/>
      <c r="D73" s="321"/>
      <c r="E73" s="235"/>
      <c r="F73" s="321"/>
      <c r="G73" s="321"/>
      <c r="H73" s="321"/>
      <c r="I73" s="321"/>
    </row>
    <row r="74" spans="1:9">
      <c r="A74" s="235"/>
      <c r="B74" s="326" t="s">
        <v>912</v>
      </c>
      <c r="C74" s="321"/>
      <c r="D74" s="321"/>
      <c r="E74" s="235"/>
      <c r="F74" s="321"/>
      <c r="G74" s="321"/>
      <c r="H74" s="321"/>
      <c r="I74" s="321"/>
    </row>
    <row r="75" spans="1:9">
      <c r="A75" s="235"/>
      <c r="B75" s="326" t="s">
        <v>905</v>
      </c>
      <c r="C75" s="321"/>
      <c r="D75" s="321"/>
      <c r="E75" s="235"/>
      <c r="F75" s="321"/>
      <c r="G75" s="321"/>
      <c r="H75" s="321"/>
      <c r="I75" s="321"/>
    </row>
    <row r="76" spans="1:9">
      <c r="A76" s="235"/>
      <c r="B76" s="326" t="s">
        <v>913</v>
      </c>
      <c r="C76" s="321"/>
      <c r="D76" s="321"/>
      <c r="E76" s="235"/>
      <c r="F76" s="321"/>
      <c r="G76" s="321"/>
      <c r="H76" s="321"/>
      <c r="I76" s="321"/>
    </row>
    <row r="77" spans="1:9">
      <c r="A77" s="235"/>
      <c r="B77" s="326" t="s">
        <v>914</v>
      </c>
      <c r="C77" s="321"/>
      <c r="D77" s="321"/>
      <c r="E77" s="235"/>
      <c r="F77" s="321"/>
      <c r="G77" s="321"/>
      <c r="H77" s="321"/>
      <c r="I77" s="321"/>
    </row>
    <row r="78" spans="1:9">
      <c r="A78" s="235"/>
      <c r="B78" s="326" t="s">
        <v>915</v>
      </c>
      <c r="C78" s="321"/>
      <c r="D78" s="321"/>
      <c r="E78" s="235"/>
      <c r="F78" s="321"/>
      <c r="G78" s="321"/>
      <c r="H78" s="321"/>
      <c r="I78" s="321"/>
    </row>
    <row r="79" spans="1:9">
      <c r="A79" s="235"/>
      <c r="B79" s="326" t="s">
        <v>5485</v>
      </c>
      <c r="C79" s="321"/>
      <c r="D79" s="321"/>
      <c r="E79" s="235"/>
      <c r="F79" s="321"/>
      <c r="G79" s="321"/>
      <c r="H79" s="321"/>
      <c r="I79" s="321"/>
    </row>
    <row r="80" spans="1:9">
      <c r="A80" s="235"/>
      <c r="B80" s="326" t="s">
        <v>5486</v>
      </c>
      <c r="C80" s="321"/>
      <c r="D80" s="321"/>
      <c r="E80" s="235"/>
      <c r="F80" s="321"/>
      <c r="G80" s="321"/>
      <c r="H80" s="321"/>
      <c r="I80" s="321" t="s">
        <v>2970</v>
      </c>
    </row>
    <row r="81" spans="1:9">
      <c r="A81" s="235"/>
      <c r="B81" s="326" t="s">
        <v>5487</v>
      </c>
      <c r="C81" s="321"/>
      <c r="D81" s="321"/>
      <c r="E81" s="235"/>
      <c r="F81" s="321"/>
      <c r="G81" s="321"/>
      <c r="H81" s="321"/>
      <c r="I81" s="321" t="s">
        <v>5480</v>
      </c>
    </row>
    <row r="82" spans="1:9">
      <c r="A82" s="235"/>
      <c r="B82" s="326" t="s">
        <v>5488</v>
      </c>
      <c r="C82" s="321"/>
      <c r="D82" s="321"/>
      <c r="E82" s="235"/>
      <c r="F82" s="321"/>
      <c r="G82" s="321"/>
      <c r="H82" s="321"/>
      <c r="I82" s="321" t="s">
        <v>5489</v>
      </c>
    </row>
    <row r="83" spans="1:9">
      <c r="A83" s="235"/>
      <c r="B83" s="326" t="s">
        <v>916</v>
      </c>
      <c r="C83" s="321"/>
      <c r="D83" s="321"/>
      <c r="E83" s="321" t="s">
        <v>917</v>
      </c>
      <c r="F83" s="321"/>
      <c r="G83" s="321"/>
      <c r="H83" s="321"/>
      <c r="I83" s="321"/>
    </row>
    <row r="84" spans="1:9">
      <c r="A84" s="235"/>
      <c r="B84" s="326" t="s">
        <v>918</v>
      </c>
      <c r="C84" s="321"/>
      <c r="D84" s="321"/>
      <c r="E84" s="235"/>
      <c r="F84" s="321"/>
      <c r="G84" s="321"/>
      <c r="H84" s="321"/>
      <c r="I84" s="321"/>
    </row>
    <row r="85" spans="1:9">
      <c r="A85" s="235"/>
      <c r="B85" s="326" t="s">
        <v>919</v>
      </c>
      <c r="C85" s="321"/>
      <c r="D85" s="321"/>
      <c r="E85" s="235"/>
      <c r="F85" s="321"/>
      <c r="G85" s="321"/>
      <c r="H85" s="321"/>
      <c r="I85" s="321"/>
    </row>
    <row r="86" spans="1:9">
      <c r="A86" s="235"/>
      <c r="B86" s="326" t="s">
        <v>920</v>
      </c>
      <c r="C86" s="321"/>
      <c r="D86" s="321"/>
      <c r="E86" s="235"/>
      <c r="F86" s="321"/>
      <c r="G86" s="321"/>
      <c r="H86" s="321"/>
      <c r="I86" s="321"/>
    </row>
    <row r="87" spans="1:9">
      <c r="A87" s="235"/>
      <c r="B87" s="326" t="s">
        <v>921</v>
      </c>
      <c r="C87" s="321"/>
      <c r="D87" s="321"/>
      <c r="E87" s="235"/>
      <c r="F87" s="321"/>
      <c r="G87" s="321"/>
      <c r="H87" s="321"/>
      <c r="I87" s="321"/>
    </row>
    <row r="88" spans="1:9">
      <c r="A88" s="235"/>
      <c r="B88" s="326" t="s">
        <v>922</v>
      </c>
      <c r="C88" s="321"/>
      <c r="D88" s="321"/>
      <c r="E88" s="235"/>
      <c r="F88" s="321"/>
      <c r="G88" s="321"/>
      <c r="H88" s="321"/>
      <c r="I88" s="321"/>
    </row>
    <row r="89" spans="1:9">
      <c r="A89" s="235"/>
      <c r="B89" s="326" t="s">
        <v>923</v>
      </c>
      <c r="C89" s="321"/>
      <c r="D89" s="321"/>
      <c r="E89" s="235"/>
      <c r="F89" s="321"/>
      <c r="G89" s="321"/>
      <c r="H89" s="321"/>
      <c r="I89" s="321"/>
    </row>
    <row r="90" spans="1:9">
      <c r="A90" s="235"/>
      <c r="B90" s="326" t="s">
        <v>924</v>
      </c>
      <c r="C90" s="321"/>
      <c r="D90" s="321"/>
      <c r="E90" s="235"/>
      <c r="F90" s="321"/>
      <c r="G90" s="321"/>
      <c r="H90" s="321"/>
      <c r="I90" s="321"/>
    </row>
    <row r="91" spans="1:9">
      <c r="A91" s="235"/>
      <c r="B91" s="326" t="s">
        <v>925</v>
      </c>
      <c r="C91" s="321" t="s">
        <v>40</v>
      </c>
      <c r="D91" s="321" t="s">
        <v>40</v>
      </c>
      <c r="E91" s="321" t="s">
        <v>926</v>
      </c>
      <c r="F91" s="321"/>
      <c r="G91" s="321"/>
      <c r="H91" s="321"/>
      <c r="I91" s="321"/>
    </row>
    <row r="92" spans="1:9">
      <c r="A92" s="235"/>
      <c r="B92" s="326" t="s">
        <v>927</v>
      </c>
      <c r="C92" s="321" t="s">
        <v>928</v>
      </c>
      <c r="D92" s="321"/>
      <c r="E92" s="321" t="s">
        <v>929</v>
      </c>
      <c r="F92" s="321"/>
      <c r="G92" s="321"/>
      <c r="H92" s="321"/>
      <c r="I92" s="321"/>
    </row>
    <row r="93" spans="1:9">
      <c r="A93" s="235"/>
      <c r="B93" s="326" t="s">
        <v>930</v>
      </c>
      <c r="C93" s="321"/>
      <c r="D93" s="321"/>
      <c r="E93" s="235"/>
      <c r="F93" s="321"/>
      <c r="G93" s="321"/>
      <c r="H93" s="321"/>
      <c r="I93" s="321"/>
    </row>
    <row r="94" spans="1:9">
      <c r="A94" s="235"/>
      <c r="B94" s="326" t="s">
        <v>931</v>
      </c>
      <c r="C94" s="321"/>
      <c r="D94" s="321"/>
      <c r="E94" s="235"/>
      <c r="F94" s="321"/>
      <c r="G94" s="321"/>
      <c r="H94" s="321"/>
      <c r="I94" s="321"/>
    </row>
    <row r="95" spans="1:9">
      <c r="A95" s="235"/>
      <c r="B95" s="322" t="s">
        <v>932</v>
      </c>
      <c r="C95" s="321"/>
      <c r="D95" s="321"/>
      <c r="E95" s="235"/>
      <c r="F95" s="321"/>
      <c r="G95" s="321"/>
      <c r="H95" s="321"/>
      <c r="I95" s="321"/>
    </row>
    <row r="96" spans="1:9">
      <c r="A96" s="235"/>
      <c r="B96" s="326" t="s">
        <v>933</v>
      </c>
      <c r="C96" s="1823" t="s">
        <v>934</v>
      </c>
      <c r="D96" s="1823" t="s">
        <v>40</v>
      </c>
      <c r="E96" s="1823" t="s">
        <v>935</v>
      </c>
      <c r="F96" s="1824">
        <v>7500</v>
      </c>
      <c r="G96" s="1823" t="s">
        <v>319</v>
      </c>
      <c r="H96" s="1823" t="s">
        <v>903</v>
      </c>
      <c r="I96" s="1823" t="s">
        <v>877</v>
      </c>
    </row>
    <row r="97" spans="1:9">
      <c r="A97" s="235"/>
      <c r="B97" s="326" t="s">
        <v>936</v>
      </c>
      <c r="C97" s="1823" t="s">
        <v>937</v>
      </c>
      <c r="D97" s="1823" t="s">
        <v>928</v>
      </c>
      <c r="E97" s="1823" t="s">
        <v>938</v>
      </c>
      <c r="F97" s="1823"/>
      <c r="G97" s="1823"/>
      <c r="H97" s="1823"/>
      <c r="I97" s="1823" t="s">
        <v>869</v>
      </c>
    </row>
    <row r="98" spans="1:9">
      <c r="A98" s="235"/>
      <c r="B98" s="322" t="s">
        <v>939</v>
      </c>
      <c r="C98" s="321"/>
      <c r="D98" s="321"/>
      <c r="E98" s="235"/>
      <c r="F98" s="321"/>
      <c r="G98" s="321"/>
      <c r="H98" s="321"/>
      <c r="I98" s="321"/>
    </row>
    <row r="99" spans="1:9">
      <c r="A99" s="235"/>
      <c r="B99" s="326" t="s">
        <v>940</v>
      </c>
      <c r="C99" s="321"/>
      <c r="D99" s="321"/>
      <c r="E99" s="235"/>
      <c r="F99" s="321"/>
      <c r="G99" s="321"/>
      <c r="H99" s="321"/>
      <c r="I99" s="321"/>
    </row>
    <row r="100" spans="1:9">
      <c r="A100" s="235"/>
      <c r="B100" s="326" t="s">
        <v>941</v>
      </c>
      <c r="C100" s="1823" t="s">
        <v>350</v>
      </c>
      <c r="D100" s="1823" t="s">
        <v>942</v>
      </c>
      <c r="E100" s="1823" t="s">
        <v>943</v>
      </c>
      <c r="F100" s="1823"/>
      <c r="G100" s="1823"/>
      <c r="H100" s="1825" t="s">
        <v>903</v>
      </c>
      <c r="I100" s="1823" t="s">
        <v>877</v>
      </c>
    </row>
    <row r="101" spans="1:9">
      <c r="A101" s="235"/>
      <c r="B101" s="326" t="s">
        <v>944</v>
      </c>
      <c r="C101" s="1823"/>
      <c r="D101" s="1823" t="s">
        <v>945</v>
      </c>
      <c r="E101" s="1823" t="s">
        <v>946</v>
      </c>
      <c r="F101" s="1823"/>
      <c r="G101" s="1823"/>
      <c r="H101" s="1823"/>
      <c r="I101" s="1823"/>
    </row>
    <row r="102" spans="1:9">
      <c r="A102" s="235"/>
      <c r="B102" s="326" t="s">
        <v>947</v>
      </c>
      <c r="C102" s="1823"/>
      <c r="D102" s="1823"/>
      <c r="E102" s="1823" t="s">
        <v>948</v>
      </c>
      <c r="F102" s="1823"/>
      <c r="G102" s="1823"/>
      <c r="H102" s="1823" t="s">
        <v>949</v>
      </c>
      <c r="I102" s="1823" t="s">
        <v>869</v>
      </c>
    </row>
    <row r="103" spans="1:9">
      <c r="A103" s="235"/>
      <c r="B103" s="326" t="s">
        <v>950</v>
      </c>
      <c r="C103" s="1823"/>
      <c r="D103" s="1823"/>
      <c r="E103" s="1823"/>
      <c r="F103" s="1823"/>
      <c r="G103" s="1823"/>
      <c r="H103" s="1823"/>
      <c r="I103" s="1823"/>
    </row>
    <row r="104" spans="1:9">
      <c r="A104" s="235"/>
      <c r="B104" s="326" t="s">
        <v>951</v>
      </c>
      <c r="C104" s="1823"/>
      <c r="D104" s="1823"/>
      <c r="E104" s="1816" t="s">
        <v>952</v>
      </c>
      <c r="F104" s="1823"/>
      <c r="G104" s="1823"/>
      <c r="H104" s="1823" t="s">
        <v>949</v>
      </c>
      <c r="I104" s="1823" t="s">
        <v>869</v>
      </c>
    </row>
    <row r="105" spans="1:9">
      <c r="A105" s="235"/>
      <c r="B105" s="326" t="s">
        <v>953</v>
      </c>
      <c r="C105" s="1823"/>
      <c r="D105" s="1823"/>
      <c r="E105" s="1823" t="s">
        <v>954</v>
      </c>
      <c r="F105" s="1823"/>
      <c r="G105" s="1823"/>
      <c r="H105" s="1823"/>
      <c r="I105" s="1823"/>
    </row>
    <row r="106" spans="1:9">
      <c r="A106" s="235"/>
      <c r="B106" s="326" t="s">
        <v>955</v>
      </c>
      <c r="C106" s="1826"/>
      <c r="D106" s="1826"/>
      <c r="E106" s="1826"/>
      <c r="F106" s="1827"/>
      <c r="G106" s="1827"/>
      <c r="H106" s="1823" t="s">
        <v>949</v>
      </c>
      <c r="I106" s="1827" t="s">
        <v>869</v>
      </c>
    </row>
    <row r="107" spans="1:9">
      <c r="A107" s="235"/>
      <c r="B107" s="326" t="s">
        <v>956</v>
      </c>
      <c r="C107" s="1826"/>
      <c r="D107" s="1826"/>
      <c r="E107" s="1826"/>
      <c r="F107" s="1827"/>
      <c r="G107" s="1827"/>
      <c r="H107" s="1823" t="s">
        <v>949</v>
      </c>
      <c r="I107" s="1827" t="s">
        <v>869</v>
      </c>
    </row>
    <row r="108" spans="1:9">
      <c r="A108" s="235"/>
      <c r="B108" s="326" t="s">
        <v>957</v>
      </c>
      <c r="C108" s="1826"/>
      <c r="D108" s="1826"/>
      <c r="E108" s="1826"/>
      <c r="F108" s="1827"/>
      <c r="G108" s="1827"/>
      <c r="H108" s="1823" t="s">
        <v>949</v>
      </c>
      <c r="I108" s="1827" t="s">
        <v>869</v>
      </c>
    </row>
    <row r="109" spans="1:9">
      <c r="A109" s="235"/>
      <c r="B109" s="326" t="s">
        <v>958</v>
      </c>
      <c r="C109" s="1826"/>
      <c r="D109" s="1826"/>
      <c r="E109" s="1826"/>
      <c r="F109" s="1827"/>
      <c r="G109" s="1827"/>
      <c r="H109" s="1827"/>
      <c r="I109" s="1827" t="s">
        <v>877</v>
      </c>
    </row>
    <row r="110" spans="1:9">
      <c r="A110" s="235"/>
      <c r="B110" s="326" t="s">
        <v>959</v>
      </c>
      <c r="C110" s="785" t="s">
        <v>5490</v>
      </c>
      <c r="D110" s="321" t="s">
        <v>942</v>
      </c>
      <c r="E110" s="321" t="s">
        <v>961</v>
      </c>
      <c r="F110" s="785">
        <v>5000</v>
      </c>
      <c r="G110" s="321" t="s">
        <v>319</v>
      </c>
      <c r="H110" s="321"/>
      <c r="I110" s="321" t="s">
        <v>869</v>
      </c>
    </row>
    <row r="111" spans="1:9">
      <c r="A111" s="235"/>
      <c r="B111" s="326"/>
      <c r="C111" s="321"/>
      <c r="D111" s="321" t="s">
        <v>945</v>
      </c>
      <c r="E111" s="235"/>
      <c r="F111" s="1828"/>
      <c r="G111" s="321"/>
      <c r="H111" s="321"/>
      <c r="I111" s="321" t="s">
        <v>877</v>
      </c>
    </row>
    <row r="112" spans="1:9">
      <c r="A112" s="329"/>
      <c r="B112" s="330"/>
      <c r="C112" s="331"/>
      <c r="D112" s="331"/>
      <c r="E112" s="329"/>
      <c r="F112" s="331"/>
      <c r="G112" s="331"/>
      <c r="H112" s="331"/>
      <c r="I112" s="331"/>
    </row>
    <row r="113" spans="1:9">
      <c r="A113" s="1829"/>
      <c r="B113" s="1830"/>
      <c r="C113" s="1831"/>
      <c r="D113" s="1831"/>
      <c r="E113" s="1832" t="s">
        <v>427</v>
      </c>
      <c r="F113" s="1833">
        <f>SUM(F19:F112)</f>
        <v>429500</v>
      </c>
      <c r="G113" s="1834" t="s">
        <v>319</v>
      </c>
      <c r="H113" s="1831"/>
      <c r="I113" s="1831"/>
    </row>
  </sheetData>
  <mergeCells count="10">
    <mergeCell ref="A1:I1"/>
    <mergeCell ref="A2:I2"/>
    <mergeCell ref="A17:A18"/>
    <mergeCell ref="B17:B18"/>
    <mergeCell ref="C17:C18"/>
    <mergeCell ref="D17:D18"/>
    <mergeCell ref="E17:E18"/>
    <mergeCell ref="F17:G17"/>
    <mergeCell ref="H17:H18"/>
    <mergeCell ref="I17:I18"/>
  </mergeCells>
  <pageMargins left="0.7" right="0.7" top="0.75" bottom="0.75" header="0.3" footer="0.3"/>
  <pageSetup paperSize="9" orientation="portrait" horizontalDpi="4294967293"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workbookViewId="0">
      <selection activeCell="K53" sqref="K53"/>
    </sheetView>
  </sheetViews>
  <sheetFormatPr defaultColWidth="9" defaultRowHeight="18.75"/>
  <cols>
    <col min="1" max="1" width="4.625" style="231" customWidth="1"/>
    <col min="2" max="2" width="6.25" style="231" customWidth="1"/>
    <col min="3" max="3" width="47" style="231" customWidth="1"/>
    <col min="4" max="4" width="14.375" style="231" customWidth="1"/>
    <col min="5" max="5" width="7.625" style="231" customWidth="1"/>
    <col min="6" max="6" width="14.375" style="231" customWidth="1"/>
    <col min="7" max="7" width="5.875" style="231" customWidth="1"/>
    <col min="8" max="8" width="6.25" style="231" customWidth="1"/>
    <col min="9" max="9" width="9" style="231" customWidth="1"/>
    <col min="10" max="10" width="8.125" style="231" customWidth="1"/>
    <col min="11" max="11" width="8.875" style="231" customWidth="1"/>
    <col min="12" max="16384" width="9" style="231"/>
  </cols>
  <sheetData>
    <row r="1" spans="1:11">
      <c r="A1" s="3158" t="s">
        <v>2347</v>
      </c>
      <c r="B1" s="3158"/>
      <c r="C1" s="3158"/>
      <c r="D1" s="3158"/>
      <c r="E1" s="3158"/>
      <c r="F1" s="3158"/>
      <c r="G1" s="3158"/>
      <c r="H1" s="3158"/>
      <c r="I1" s="3158"/>
      <c r="J1" s="3158"/>
      <c r="K1" s="3158"/>
    </row>
    <row r="2" spans="1:11">
      <c r="A2" s="3158" t="s">
        <v>2348</v>
      </c>
      <c r="B2" s="3158"/>
      <c r="C2" s="3158"/>
      <c r="D2" s="3158"/>
      <c r="E2" s="3158"/>
      <c r="F2" s="3158"/>
      <c r="G2" s="3158"/>
      <c r="H2" s="3158"/>
      <c r="I2" s="3158"/>
      <c r="J2" s="3158"/>
      <c r="K2" s="232"/>
    </row>
    <row r="3" spans="1:11">
      <c r="A3" s="232" t="s">
        <v>2349</v>
      </c>
      <c r="B3" s="232"/>
    </row>
    <row r="4" spans="1:11">
      <c r="A4" s="232" t="s">
        <v>2350</v>
      </c>
      <c r="B4" s="232"/>
    </row>
    <row r="5" spans="1:11">
      <c r="A5" s="232" t="s">
        <v>2351</v>
      </c>
      <c r="B5" s="232"/>
    </row>
    <row r="6" spans="1:11" ht="21">
      <c r="A6" s="763"/>
      <c r="B6" s="763"/>
      <c r="C6" s="763" t="s">
        <v>2352</v>
      </c>
      <c r="D6" s="763"/>
      <c r="E6" s="763"/>
    </row>
    <row r="7" spans="1:11" ht="21">
      <c r="A7" s="763"/>
      <c r="B7" s="763"/>
      <c r="C7" s="763" t="s">
        <v>2353</v>
      </c>
      <c r="D7" s="763"/>
      <c r="E7" s="763"/>
    </row>
    <row r="8" spans="1:11" ht="21">
      <c r="A8" s="763"/>
      <c r="B8" s="763"/>
      <c r="C8" s="763" t="s">
        <v>2354</v>
      </c>
      <c r="D8" s="763"/>
      <c r="E8" s="763"/>
    </row>
    <row r="9" spans="1:11">
      <c r="A9" s="232" t="s">
        <v>332</v>
      </c>
      <c r="B9" s="244"/>
    </row>
    <row r="10" spans="1:11" ht="21">
      <c r="C10" s="344" t="s">
        <v>2355</v>
      </c>
      <c r="D10" s="344"/>
      <c r="E10" s="344"/>
      <c r="F10" s="344"/>
      <c r="G10" s="344"/>
      <c r="H10" s="344"/>
      <c r="I10" s="344"/>
      <c r="J10" s="344"/>
    </row>
    <row r="11" spans="1:11" ht="21">
      <c r="C11" s="344" t="s">
        <v>2356</v>
      </c>
      <c r="D11" s="344"/>
      <c r="E11" s="344"/>
      <c r="F11" s="344"/>
      <c r="G11" s="344"/>
      <c r="H11" s="344"/>
      <c r="I11" s="344"/>
      <c r="J11" s="344"/>
    </row>
    <row r="12" spans="1:11" ht="21">
      <c r="C12" s="344" t="s">
        <v>2357</v>
      </c>
      <c r="D12" s="344"/>
      <c r="E12" s="344"/>
      <c r="F12" s="344"/>
      <c r="G12" s="344"/>
      <c r="H12" s="344"/>
      <c r="I12" s="344"/>
      <c r="J12" s="344"/>
    </row>
    <row r="13" spans="1:11" ht="21">
      <c r="C13" s="1" t="s">
        <v>2358</v>
      </c>
      <c r="D13" s="1"/>
      <c r="E13" s="1"/>
      <c r="F13" s="1"/>
      <c r="G13" s="1"/>
      <c r="H13" s="1"/>
      <c r="I13" s="1"/>
      <c r="J13" s="1"/>
    </row>
    <row r="14" spans="1:11" ht="21">
      <c r="C14" s="1" t="s">
        <v>2359</v>
      </c>
      <c r="D14" s="1"/>
      <c r="E14" s="1"/>
      <c r="F14" s="1"/>
      <c r="G14" s="1"/>
      <c r="H14" s="1"/>
      <c r="I14" s="1"/>
      <c r="J14" s="1"/>
    </row>
    <row r="15" spans="1:11" ht="21">
      <c r="C15" s="1" t="s">
        <v>2360</v>
      </c>
      <c r="D15" s="1"/>
      <c r="E15" s="1"/>
      <c r="F15" s="1"/>
      <c r="G15" s="1"/>
      <c r="H15" s="1"/>
      <c r="I15" s="1"/>
      <c r="J15" s="1"/>
    </row>
    <row r="16" spans="1:11" ht="21">
      <c r="C16" s="1" t="s">
        <v>2361</v>
      </c>
      <c r="D16" s="1"/>
      <c r="E16" s="1"/>
      <c r="F16" s="1"/>
      <c r="G16" s="1"/>
      <c r="H16" s="1"/>
      <c r="I16" s="1"/>
      <c r="J16" s="1"/>
    </row>
    <row r="17" spans="1:10" ht="21">
      <c r="C17" s="1" t="s">
        <v>2362</v>
      </c>
      <c r="D17" s="347"/>
      <c r="E17" s="347"/>
      <c r="F17" s="347"/>
      <c r="G17" s="347"/>
      <c r="H17" s="347"/>
      <c r="I17" s="347"/>
      <c r="J17" s="347"/>
    </row>
    <row r="18" spans="1:10">
      <c r="A18" s="3191" t="s">
        <v>0</v>
      </c>
      <c r="B18" s="3191" t="s">
        <v>2363</v>
      </c>
      <c r="C18" s="3191" t="s">
        <v>1925</v>
      </c>
      <c r="D18" s="3191" t="s">
        <v>1926</v>
      </c>
      <c r="E18" s="3191" t="s">
        <v>1</v>
      </c>
      <c r="F18" s="3191" t="s">
        <v>1928</v>
      </c>
      <c r="G18" s="3193" t="s">
        <v>2</v>
      </c>
      <c r="H18" s="3193"/>
      <c r="I18" s="3191" t="s">
        <v>1439</v>
      </c>
      <c r="J18" s="3191" t="s">
        <v>5</v>
      </c>
    </row>
    <row r="19" spans="1:10">
      <c r="A19" s="3192"/>
      <c r="B19" s="3192"/>
      <c r="C19" s="3192"/>
      <c r="D19" s="3192"/>
      <c r="E19" s="3192"/>
      <c r="F19" s="3192"/>
      <c r="G19" s="764" t="s">
        <v>3</v>
      </c>
      <c r="H19" s="764" t="s">
        <v>4</v>
      </c>
      <c r="I19" s="3192"/>
      <c r="J19" s="3192"/>
    </row>
    <row r="20" spans="1:10">
      <c r="A20" s="684">
        <v>1</v>
      </c>
      <c r="B20" s="237"/>
      <c r="C20" s="525" t="s">
        <v>4177</v>
      </c>
      <c r="D20" s="237"/>
      <c r="E20" s="237"/>
      <c r="F20" s="237"/>
      <c r="G20" s="237"/>
      <c r="H20" s="237"/>
      <c r="I20" s="237"/>
      <c r="J20" s="237"/>
    </row>
    <row r="21" spans="1:10">
      <c r="A21" s="684"/>
      <c r="B21" s="237"/>
      <c r="C21" s="765" t="s">
        <v>4178</v>
      </c>
      <c r="D21" s="237"/>
      <c r="E21" s="237"/>
      <c r="F21" s="237"/>
      <c r="G21" s="237"/>
      <c r="H21" s="237"/>
      <c r="I21" s="237"/>
      <c r="J21" s="237"/>
    </row>
    <row r="22" spans="1:10" ht="21">
      <c r="A22" s="684"/>
      <c r="B22" s="237"/>
      <c r="C22" s="766" t="s">
        <v>2364</v>
      </c>
      <c r="D22" s="237"/>
      <c r="E22" s="237"/>
      <c r="F22" s="237"/>
      <c r="G22" s="767"/>
      <c r="H22" s="237"/>
      <c r="I22" s="237"/>
      <c r="J22" s="237"/>
    </row>
    <row r="23" spans="1:10" ht="21">
      <c r="A23" s="237"/>
      <c r="B23" s="237"/>
      <c r="C23" s="768" t="s">
        <v>2365</v>
      </c>
      <c r="D23" s="683" t="s">
        <v>2366</v>
      </c>
      <c r="E23" s="237" t="s">
        <v>1909</v>
      </c>
      <c r="F23" s="237" t="s">
        <v>2367</v>
      </c>
      <c r="G23" s="767">
        <v>8300</v>
      </c>
      <c r="H23" s="237" t="s">
        <v>319</v>
      </c>
      <c r="I23" s="237" t="s">
        <v>2368</v>
      </c>
      <c r="J23" s="237" t="s">
        <v>2369</v>
      </c>
    </row>
    <row r="24" spans="1:10" ht="21">
      <c r="A24" s="237"/>
      <c r="B24" s="237"/>
      <c r="C24" s="769" t="s">
        <v>2370</v>
      </c>
      <c r="D24" s="683" t="s">
        <v>2371</v>
      </c>
      <c r="E24" s="237"/>
      <c r="F24" s="237" t="s">
        <v>2372</v>
      </c>
      <c r="G24" s="237"/>
      <c r="H24" s="237"/>
      <c r="I24" s="237"/>
      <c r="J24" s="237" t="s">
        <v>371</v>
      </c>
    </row>
    <row r="25" spans="1:10" ht="63">
      <c r="A25" s="237"/>
      <c r="B25" s="237"/>
      <c r="C25" s="769" t="s">
        <v>2373</v>
      </c>
      <c r="D25" s="683"/>
      <c r="E25" s="237"/>
      <c r="F25" s="237" t="s">
        <v>2374</v>
      </c>
      <c r="G25" s="767"/>
      <c r="H25" s="237"/>
      <c r="I25" s="237"/>
      <c r="J25" s="237" t="s">
        <v>2369</v>
      </c>
    </row>
    <row r="26" spans="1:10" ht="21">
      <c r="A26" s="237"/>
      <c r="B26" s="237"/>
      <c r="C26" s="770" t="s">
        <v>2375</v>
      </c>
      <c r="D26" s="683"/>
      <c r="E26" s="237"/>
      <c r="F26" s="237" t="s">
        <v>1861</v>
      </c>
      <c r="G26" s="237"/>
      <c r="H26" s="237"/>
      <c r="I26" s="237"/>
      <c r="J26" s="237" t="s">
        <v>371</v>
      </c>
    </row>
    <row r="27" spans="1:10" ht="21">
      <c r="A27" s="237"/>
      <c r="B27" s="237"/>
      <c r="C27" s="769" t="s">
        <v>2376</v>
      </c>
      <c r="D27" s="683"/>
      <c r="E27" s="237"/>
      <c r="F27" s="237"/>
      <c r="G27" s="767"/>
      <c r="H27" s="237"/>
      <c r="I27" s="237"/>
      <c r="J27" s="237"/>
    </row>
    <row r="28" spans="1:10" ht="21">
      <c r="A28" s="237"/>
      <c r="B28" s="237"/>
      <c r="C28" s="769" t="s">
        <v>2377</v>
      </c>
      <c r="D28" s="683"/>
      <c r="E28" s="237"/>
      <c r="F28" s="237"/>
      <c r="G28" s="237"/>
      <c r="H28" s="237"/>
      <c r="I28" s="237"/>
      <c r="J28" s="237"/>
    </row>
    <row r="29" spans="1:10" ht="21">
      <c r="A29" s="237"/>
      <c r="B29" s="237"/>
      <c r="C29" s="771" t="s">
        <v>2378</v>
      </c>
      <c r="D29" s="237"/>
      <c r="E29" s="237"/>
      <c r="F29" s="237"/>
      <c r="G29" s="237"/>
      <c r="H29" s="237"/>
      <c r="I29" s="237"/>
      <c r="J29" s="237"/>
    </row>
    <row r="30" spans="1:10" ht="42">
      <c r="A30" s="237"/>
      <c r="B30" s="237"/>
      <c r="C30" s="768" t="s">
        <v>2379</v>
      </c>
      <c r="D30" s="684" t="s">
        <v>2380</v>
      </c>
      <c r="E30" s="237" t="s">
        <v>1909</v>
      </c>
      <c r="F30" s="237" t="s">
        <v>2381</v>
      </c>
      <c r="G30" s="237"/>
      <c r="H30" s="237"/>
      <c r="I30" s="237" t="s">
        <v>2382</v>
      </c>
      <c r="J30" s="237" t="s">
        <v>2369</v>
      </c>
    </row>
    <row r="31" spans="1:10" ht="21">
      <c r="A31" s="237"/>
      <c r="B31" s="237"/>
      <c r="C31" s="769" t="s">
        <v>2383</v>
      </c>
      <c r="D31" s="237"/>
      <c r="E31" s="237"/>
      <c r="F31" s="237" t="s">
        <v>2384</v>
      </c>
      <c r="G31" s="237"/>
      <c r="H31" s="237"/>
      <c r="I31" s="237"/>
      <c r="J31" s="237" t="s">
        <v>371</v>
      </c>
    </row>
    <row r="32" spans="1:10" ht="21">
      <c r="A32" s="237"/>
      <c r="B32" s="237"/>
      <c r="C32" s="769" t="s">
        <v>2385</v>
      </c>
      <c r="D32" s="237"/>
      <c r="E32" s="237"/>
      <c r="F32" s="237" t="s">
        <v>2386</v>
      </c>
      <c r="G32" s="237"/>
      <c r="H32" s="237"/>
      <c r="I32" s="237"/>
      <c r="J32" s="237" t="s">
        <v>2369</v>
      </c>
    </row>
    <row r="33" spans="1:10" ht="21">
      <c r="A33" s="237"/>
      <c r="B33" s="237"/>
      <c r="C33" s="769" t="s">
        <v>2387</v>
      </c>
      <c r="D33" s="684"/>
      <c r="E33" s="237"/>
      <c r="F33" s="772" t="s">
        <v>2388</v>
      </c>
      <c r="G33" s="237"/>
      <c r="H33" s="237"/>
      <c r="I33" s="237"/>
      <c r="J33" s="237"/>
    </row>
    <row r="34" spans="1:10" ht="21">
      <c r="A34" s="237"/>
      <c r="B34" s="237"/>
      <c r="C34" s="769" t="s">
        <v>2389</v>
      </c>
      <c r="D34" s="684"/>
      <c r="E34" s="237"/>
      <c r="F34" s="773" t="s">
        <v>2390</v>
      </c>
      <c r="G34" s="237"/>
      <c r="H34" s="237"/>
      <c r="I34" s="237"/>
      <c r="J34" s="237"/>
    </row>
    <row r="35" spans="1:10" ht="21">
      <c r="A35" s="237"/>
      <c r="B35" s="237"/>
      <c r="C35" s="774" t="s">
        <v>2391</v>
      </c>
      <c r="D35" s="237"/>
      <c r="E35" s="237"/>
      <c r="F35" s="775"/>
      <c r="G35" s="237"/>
      <c r="H35" s="237"/>
      <c r="I35" s="237"/>
      <c r="J35" s="237"/>
    </row>
    <row r="36" spans="1:10" ht="21">
      <c r="A36" s="237"/>
      <c r="B36" s="237"/>
      <c r="C36" s="771" t="s">
        <v>2392</v>
      </c>
      <c r="D36" s="237"/>
      <c r="E36" s="237"/>
      <c r="F36" s="237"/>
      <c r="G36" s="237"/>
      <c r="H36" s="237"/>
      <c r="I36" s="237"/>
      <c r="J36" s="237"/>
    </row>
    <row r="37" spans="1:10" ht="21">
      <c r="A37" s="237"/>
      <c r="B37" s="237"/>
      <c r="C37" s="768" t="s">
        <v>2393</v>
      </c>
      <c r="D37" s="684" t="s">
        <v>2394</v>
      </c>
      <c r="E37" s="237" t="s">
        <v>1909</v>
      </c>
      <c r="F37" s="237" t="s">
        <v>2395</v>
      </c>
      <c r="G37" s="237"/>
      <c r="H37" s="237"/>
      <c r="I37" s="237" t="s">
        <v>2382</v>
      </c>
      <c r="J37" s="237" t="s">
        <v>2369</v>
      </c>
    </row>
    <row r="38" spans="1:10" ht="21">
      <c r="A38" s="237"/>
      <c r="B38" s="237"/>
      <c r="C38" s="769" t="s">
        <v>2396</v>
      </c>
      <c r="D38" s="237"/>
      <c r="E38" s="237"/>
      <c r="F38" s="237"/>
      <c r="G38" s="237"/>
      <c r="H38" s="237"/>
      <c r="I38" s="237"/>
      <c r="J38" s="237" t="s">
        <v>371</v>
      </c>
    </row>
    <row r="39" spans="1:10" ht="42">
      <c r="A39" s="237"/>
      <c r="B39" s="237"/>
      <c r="C39" s="776" t="s">
        <v>2397</v>
      </c>
      <c r="D39" s="684"/>
      <c r="E39" s="237"/>
      <c r="F39" s="237"/>
      <c r="G39" s="237"/>
      <c r="H39" s="237"/>
      <c r="I39" s="237"/>
      <c r="J39" s="237"/>
    </row>
    <row r="40" spans="1:10" ht="21">
      <c r="A40" s="237"/>
      <c r="B40" s="237"/>
      <c r="C40" s="770" t="s">
        <v>2398</v>
      </c>
      <c r="D40" s="237"/>
      <c r="E40" s="237"/>
      <c r="F40" s="237"/>
      <c r="G40" s="237"/>
      <c r="H40" s="237"/>
      <c r="I40" s="777" t="s">
        <v>2399</v>
      </c>
      <c r="J40" s="237"/>
    </row>
    <row r="41" spans="1:10">
      <c r="A41" s="237"/>
      <c r="B41" s="237"/>
      <c r="C41" s="237" t="s">
        <v>2400</v>
      </c>
      <c r="D41" s="237"/>
      <c r="E41" s="237"/>
      <c r="F41" s="237"/>
      <c r="G41" s="237"/>
      <c r="H41" s="237"/>
      <c r="I41" s="237"/>
      <c r="J41" s="237"/>
    </row>
    <row r="42" spans="1:10">
      <c r="A42" s="237"/>
      <c r="B42" s="237"/>
      <c r="C42" s="237"/>
      <c r="D42" s="237"/>
      <c r="E42" s="237"/>
      <c r="F42" s="650" t="s">
        <v>427</v>
      </c>
      <c r="G42" s="873">
        <f>G23</f>
        <v>8300</v>
      </c>
      <c r="H42" s="650" t="s">
        <v>319</v>
      </c>
      <c r="I42" s="237"/>
      <c r="J42" s="237"/>
    </row>
  </sheetData>
  <mergeCells count="11">
    <mergeCell ref="J18:J19"/>
    <mergeCell ref="A1:K1"/>
    <mergeCell ref="A2:J2"/>
    <mergeCell ref="A18:A19"/>
    <mergeCell ref="B18:B19"/>
    <mergeCell ref="C18:C19"/>
    <mergeCell ref="D18:D19"/>
    <mergeCell ref="E18:E19"/>
    <mergeCell ref="F18:F19"/>
    <mergeCell ref="G18:H18"/>
    <mergeCell ref="I18:I19"/>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A101" workbookViewId="0">
      <selection activeCell="F108" sqref="F108"/>
    </sheetView>
  </sheetViews>
  <sheetFormatPr defaultColWidth="9" defaultRowHeight="18.75"/>
  <cols>
    <col min="1" max="1" width="5" style="231" customWidth="1"/>
    <col min="2" max="2" width="48.25" style="241" customWidth="1"/>
    <col min="3" max="3" width="12.75" style="231" customWidth="1"/>
    <col min="4" max="4" width="11.25" style="231" customWidth="1"/>
    <col min="5" max="5" width="20.125" style="231" customWidth="1"/>
    <col min="6" max="6" width="8.25" style="231" customWidth="1"/>
    <col min="7" max="7" width="8" style="231" customWidth="1"/>
    <col min="8" max="8" width="12.125" style="231" customWidth="1"/>
    <col min="9" max="9" width="9.625" style="231" customWidth="1"/>
    <col min="10" max="16384" width="9" style="231"/>
  </cols>
  <sheetData>
    <row r="1" spans="1:9" ht="21">
      <c r="A1" s="3157" t="s">
        <v>335</v>
      </c>
      <c r="B1" s="3157"/>
      <c r="C1" s="3157"/>
      <c r="D1" s="3157"/>
      <c r="E1" s="3157"/>
      <c r="F1" s="3157"/>
      <c r="G1" s="3157"/>
      <c r="H1" s="3157"/>
      <c r="I1" s="3157"/>
    </row>
    <row r="2" spans="1:9" ht="21">
      <c r="A2" s="3157" t="s">
        <v>3449</v>
      </c>
      <c r="B2" s="3157"/>
      <c r="C2" s="3157"/>
      <c r="D2" s="3157"/>
      <c r="E2" s="3157"/>
      <c r="F2" s="3157"/>
      <c r="G2" s="3157"/>
      <c r="H2" s="3157"/>
      <c r="I2" s="3157"/>
    </row>
    <row r="3" spans="1:9">
      <c r="A3" s="232" t="s">
        <v>3450</v>
      </c>
      <c r="B3" s="244"/>
    </row>
    <row r="4" spans="1:9">
      <c r="A4" s="232" t="s">
        <v>329</v>
      </c>
      <c r="B4" s="244"/>
    </row>
    <row r="5" spans="1:9" ht="21.75">
      <c r="A5" s="232"/>
      <c r="B5" s="231" t="s">
        <v>3451</v>
      </c>
      <c r="E5" s="541"/>
    </row>
    <row r="6" spans="1:9">
      <c r="A6" s="232"/>
      <c r="B6" s="244" t="s">
        <v>3452</v>
      </c>
    </row>
    <row r="7" spans="1:9">
      <c r="A7" s="232"/>
      <c r="B7" s="244" t="s">
        <v>3453</v>
      </c>
    </row>
    <row r="8" spans="1:9">
      <c r="A8" s="232"/>
      <c r="B8" s="231" t="s">
        <v>3454</v>
      </c>
    </row>
    <row r="9" spans="1:9">
      <c r="A9" s="232"/>
      <c r="B9" s="955" t="s">
        <v>3455</v>
      </c>
    </row>
    <row r="10" spans="1:9">
      <c r="A10" s="232"/>
      <c r="B10" s="956" t="s">
        <v>3456</v>
      </c>
    </row>
    <row r="11" spans="1:9">
      <c r="A11" s="232"/>
      <c r="B11" s="956" t="s">
        <v>3457</v>
      </c>
    </row>
    <row r="12" spans="1:9">
      <c r="A12" s="232"/>
      <c r="B12" s="956" t="s">
        <v>3458</v>
      </c>
    </row>
    <row r="13" spans="1:9">
      <c r="A13" s="232"/>
      <c r="B13" s="956" t="s">
        <v>3459</v>
      </c>
    </row>
    <row r="14" spans="1:9">
      <c r="A14" s="232"/>
      <c r="B14" s="956" t="s">
        <v>3460</v>
      </c>
    </row>
    <row r="15" spans="1:9">
      <c r="A15" s="232"/>
      <c r="B15" s="244" t="s">
        <v>3461</v>
      </c>
    </row>
    <row r="16" spans="1:9">
      <c r="A16" s="232"/>
      <c r="B16" s="529" t="s">
        <v>3462</v>
      </c>
    </row>
    <row r="17" spans="1:9">
      <c r="A17" s="232"/>
      <c r="B17" s="529" t="s">
        <v>3463</v>
      </c>
    </row>
    <row r="18" spans="1:9" ht="21">
      <c r="A18" s="232" t="s">
        <v>332</v>
      </c>
      <c r="B18" s="920"/>
    </row>
    <row r="19" spans="1:9" ht="20.45" customHeight="1">
      <c r="A19" s="232"/>
      <c r="B19" s="244" t="s">
        <v>3464</v>
      </c>
    </row>
    <row r="20" spans="1:9" ht="20.45" customHeight="1">
      <c r="A20" s="232"/>
      <c r="B20" s="244" t="s">
        <v>3465</v>
      </c>
    </row>
    <row r="21" spans="1:9" ht="20.45" customHeight="1">
      <c r="A21" s="232"/>
      <c r="B21" s="244" t="s">
        <v>3466</v>
      </c>
    </row>
    <row r="22" spans="1:9" ht="20.45" customHeight="1">
      <c r="A22" s="232"/>
      <c r="B22" s="244" t="s">
        <v>3467</v>
      </c>
    </row>
    <row r="23" spans="1:9" ht="20.45" customHeight="1">
      <c r="A23" s="232"/>
      <c r="B23" s="244" t="s">
        <v>3468</v>
      </c>
    </row>
    <row r="24" spans="1:9" ht="20.45" customHeight="1">
      <c r="A24" s="232"/>
      <c r="B24" s="244" t="s">
        <v>3469</v>
      </c>
    </row>
    <row r="25" spans="1:9" ht="19.899999999999999" customHeight="1">
      <c r="A25" s="232"/>
      <c r="B25" s="244" t="s">
        <v>3470</v>
      </c>
    </row>
    <row r="26" spans="1:9" ht="19.899999999999999" customHeight="1">
      <c r="A26" s="537" t="s">
        <v>3471</v>
      </c>
      <c r="B26" s="244"/>
    </row>
    <row r="27" spans="1:9" ht="19.899999999999999" customHeight="1">
      <c r="A27" s="232"/>
      <c r="B27" s="244" t="s">
        <v>3472</v>
      </c>
    </row>
    <row r="28" spans="1:9" ht="19.899999999999999" customHeight="1">
      <c r="A28" s="232"/>
      <c r="B28" s="244" t="s">
        <v>3473</v>
      </c>
    </row>
    <row r="29" spans="1:9" ht="19.899999999999999" customHeight="1">
      <c r="A29" s="232"/>
      <c r="B29" s="244" t="s">
        <v>3474</v>
      </c>
    </row>
    <row r="30" spans="1:9" ht="19.899999999999999" customHeight="1">
      <c r="A30" s="232"/>
      <c r="B30" s="244"/>
    </row>
    <row r="31" spans="1:9" ht="27.75" customHeight="1">
      <c r="A31" s="3194" t="s">
        <v>0</v>
      </c>
      <c r="B31" s="3194" t="s">
        <v>325</v>
      </c>
      <c r="C31" s="3194" t="s">
        <v>326</v>
      </c>
      <c r="D31" s="3194" t="s">
        <v>1</v>
      </c>
      <c r="E31" s="3194" t="s">
        <v>327</v>
      </c>
      <c r="F31" s="3196" t="s">
        <v>2</v>
      </c>
      <c r="G31" s="3196"/>
      <c r="H31" s="3197" t="s">
        <v>328</v>
      </c>
      <c r="I31" s="3194" t="s">
        <v>5</v>
      </c>
    </row>
    <row r="32" spans="1:9" ht="38.25" customHeight="1">
      <c r="A32" s="3195"/>
      <c r="B32" s="3195"/>
      <c r="C32" s="3195"/>
      <c r="D32" s="3195"/>
      <c r="E32" s="3195"/>
      <c r="F32" s="952" t="s">
        <v>3</v>
      </c>
      <c r="G32" s="952" t="s">
        <v>4</v>
      </c>
      <c r="H32" s="3198"/>
      <c r="I32" s="3195"/>
    </row>
    <row r="33" spans="1:9">
      <c r="A33" s="233">
        <v>1</v>
      </c>
      <c r="B33" s="242" t="s">
        <v>4179</v>
      </c>
      <c r="C33" s="234"/>
      <c r="D33" s="234"/>
      <c r="E33" s="234"/>
      <c r="F33" s="234"/>
      <c r="G33" s="234"/>
      <c r="H33" s="234"/>
      <c r="I33" s="234"/>
    </row>
    <row r="34" spans="1:9" ht="37.5">
      <c r="A34" s="235"/>
      <c r="B34" s="242" t="s">
        <v>4180</v>
      </c>
      <c r="C34" s="235"/>
      <c r="D34" s="235"/>
      <c r="E34" s="235"/>
      <c r="F34" s="235"/>
      <c r="G34" s="235"/>
      <c r="H34" s="235"/>
      <c r="I34" s="235"/>
    </row>
    <row r="35" spans="1:9" ht="25.15" customHeight="1">
      <c r="A35" s="235"/>
      <c r="B35" s="957" t="s">
        <v>3475</v>
      </c>
      <c r="C35" s="235"/>
      <c r="D35" s="235"/>
      <c r="E35" s="235"/>
      <c r="F35" s="235"/>
      <c r="G35" s="235"/>
      <c r="H35" s="235"/>
      <c r="I35" s="235"/>
    </row>
    <row r="36" spans="1:9">
      <c r="A36" s="235"/>
      <c r="B36" s="957" t="s">
        <v>3476</v>
      </c>
      <c r="C36" s="235"/>
      <c r="D36" s="235"/>
      <c r="E36" s="235"/>
      <c r="F36" s="235"/>
      <c r="G36" s="235"/>
      <c r="H36" s="235"/>
      <c r="I36" s="235"/>
    </row>
    <row r="37" spans="1:9">
      <c r="A37" s="235"/>
      <c r="B37" s="243" t="s">
        <v>3477</v>
      </c>
      <c r="C37" s="958" t="s">
        <v>3478</v>
      </c>
      <c r="D37" s="953" t="s">
        <v>3479</v>
      </c>
      <c r="E37" s="959" t="s">
        <v>3480</v>
      </c>
      <c r="F37" s="960">
        <v>3000</v>
      </c>
      <c r="G37" s="958" t="s">
        <v>319</v>
      </c>
      <c r="H37" s="961" t="s">
        <v>3481</v>
      </c>
      <c r="I37" s="958" t="s">
        <v>371</v>
      </c>
    </row>
    <row r="38" spans="1:9">
      <c r="A38" s="235"/>
      <c r="B38" s="243"/>
      <c r="C38" s="958" t="s">
        <v>3482</v>
      </c>
      <c r="D38" s="953" t="s">
        <v>3483</v>
      </c>
      <c r="E38" s="959" t="s">
        <v>3484</v>
      </c>
      <c r="F38" s="962"/>
      <c r="G38" s="963"/>
      <c r="H38" s="961" t="s">
        <v>3485</v>
      </c>
      <c r="I38" s="961" t="s">
        <v>3486</v>
      </c>
    </row>
    <row r="39" spans="1:9">
      <c r="A39" s="235"/>
      <c r="B39" s="243"/>
      <c r="C39" s="958" t="s">
        <v>3487</v>
      </c>
      <c r="D39" s="235"/>
      <c r="E39" s="959" t="s">
        <v>1909</v>
      </c>
      <c r="F39" s="235"/>
      <c r="G39" s="235"/>
      <c r="H39" s="235"/>
      <c r="I39" s="235"/>
    </row>
    <row r="40" spans="1:9">
      <c r="A40" s="235"/>
      <c r="B40" s="964" t="s">
        <v>3488</v>
      </c>
      <c r="C40" s="965" t="s">
        <v>3478</v>
      </c>
      <c r="D40" s="237" t="s">
        <v>891</v>
      </c>
      <c r="E40" s="964" t="s">
        <v>3489</v>
      </c>
      <c r="F40" s="960"/>
      <c r="G40" s="966" t="s">
        <v>3035</v>
      </c>
      <c r="H40" s="961" t="s">
        <v>3481</v>
      </c>
      <c r="I40" s="967" t="s">
        <v>371</v>
      </c>
    </row>
    <row r="41" spans="1:9">
      <c r="A41" s="235"/>
      <c r="B41" s="964" t="s">
        <v>3490</v>
      </c>
      <c r="C41" s="965" t="s">
        <v>3482</v>
      </c>
      <c r="D41" s="968" t="s">
        <v>1082</v>
      </c>
      <c r="E41" s="964" t="s">
        <v>3491</v>
      </c>
      <c r="F41" s="237"/>
      <c r="G41" s="969" t="s">
        <v>3492</v>
      </c>
      <c r="H41" s="961" t="s">
        <v>3485</v>
      </c>
      <c r="I41" s="821" t="s">
        <v>3486</v>
      </c>
    </row>
    <row r="42" spans="1:9">
      <c r="A42" s="235"/>
      <c r="B42" s="970" t="s">
        <v>6</v>
      </c>
      <c r="C42" s="965" t="s">
        <v>3487</v>
      </c>
      <c r="D42" s="237"/>
      <c r="E42" s="964" t="s">
        <v>3493</v>
      </c>
      <c r="F42" s="237"/>
      <c r="G42" s="237" t="s">
        <v>3494</v>
      </c>
      <c r="H42" s="971"/>
      <c r="I42" s="515"/>
    </row>
    <row r="43" spans="1:9">
      <c r="A43" s="235"/>
      <c r="B43" s="515"/>
      <c r="D43" s="237"/>
      <c r="E43" s="964" t="s">
        <v>3495</v>
      </c>
      <c r="F43" s="237"/>
      <c r="G43"/>
      <c r="H43" s="237"/>
      <c r="I43" s="237"/>
    </row>
    <row r="44" spans="1:9">
      <c r="A44" s="235"/>
      <c r="B44" s="515"/>
      <c r="C44" s="515"/>
      <c r="D44" s="515"/>
      <c r="E44" s="964" t="s">
        <v>3496</v>
      </c>
      <c r="F44" s="237"/>
      <c r="G44" s="515"/>
      <c r="H44" s="515"/>
      <c r="I44" s="515"/>
    </row>
    <row r="45" spans="1:9">
      <c r="A45" s="236"/>
      <c r="B45" s="515"/>
      <c r="C45" s="515"/>
      <c r="D45" s="515"/>
      <c r="E45" s="964" t="s">
        <v>3497</v>
      </c>
      <c r="F45" s="237"/>
      <c r="G45" s="515"/>
      <c r="H45" s="515"/>
      <c r="I45" s="515"/>
    </row>
    <row r="46" spans="1:9">
      <c r="A46" s="233"/>
      <c r="B46" s="515"/>
      <c r="C46" s="515"/>
      <c r="D46" s="515"/>
      <c r="E46" s="964" t="s">
        <v>3498</v>
      </c>
      <c r="F46" s="237"/>
      <c r="G46" s="515"/>
      <c r="H46" s="515"/>
      <c r="I46" s="515"/>
    </row>
    <row r="47" spans="1:9">
      <c r="A47" s="235"/>
      <c r="B47" s="515"/>
      <c r="C47" s="515"/>
      <c r="D47" s="515"/>
      <c r="E47" s="964" t="s">
        <v>3499</v>
      </c>
      <c r="F47" s="237"/>
      <c r="G47" s="515"/>
      <c r="H47" s="515"/>
      <c r="I47" s="515"/>
    </row>
    <row r="48" spans="1:9">
      <c r="A48" s="235"/>
      <c r="B48" s="243" t="s">
        <v>3500</v>
      </c>
      <c r="C48" s="235"/>
      <c r="D48" s="235"/>
      <c r="E48" s="235"/>
      <c r="F48" s="235"/>
      <c r="G48" s="235"/>
      <c r="H48" s="235"/>
      <c r="I48" s="235"/>
    </row>
    <row r="49" spans="1:9">
      <c r="A49" s="237"/>
      <c r="B49" s="972" t="s">
        <v>3501</v>
      </c>
      <c r="C49" s="973" t="s">
        <v>3502</v>
      </c>
      <c r="D49" s="974" t="s">
        <v>1082</v>
      </c>
      <c r="E49" s="975" t="s">
        <v>3503</v>
      </c>
      <c r="F49" s="237"/>
      <c r="G49" s="237"/>
      <c r="H49" s="976" t="s">
        <v>416</v>
      </c>
      <c r="I49" s="977" t="s">
        <v>371</v>
      </c>
    </row>
    <row r="50" spans="1:9">
      <c r="A50" s="237"/>
      <c r="B50" s="972" t="s">
        <v>3504</v>
      </c>
      <c r="C50" s="978" t="s">
        <v>3505</v>
      </c>
      <c r="D50" s="237"/>
      <c r="E50" s="979" t="s">
        <v>3506</v>
      </c>
      <c r="F50" s="237"/>
      <c r="G50" s="237"/>
      <c r="H50" s="976"/>
      <c r="I50" s="976" t="s">
        <v>3486</v>
      </c>
    </row>
    <row r="51" spans="1:9">
      <c r="A51" s="237"/>
      <c r="B51" s="972" t="s">
        <v>3507</v>
      </c>
      <c r="C51" s="973" t="s">
        <v>3508</v>
      </c>
      <c r="D51" s="237"/>
      <c r="E51" s="979" t="s">
        <v>3509</v>
      </c>
      <c r="F51" s="237"/>
      <c r="G51" s="237"/>
      <c r="H51" s="237"/>
      <c r="I51" s="237"/>
    </row>
    <row r="52" spans="1:9">
      <c r="A52" s="237"/>
      <c r="B52" s="241" t="s">
        <v>3510</v>
      </c>
      <c r="C52" s="237"/>
      <c r="D52" s="237"/>
      <c r="E52" s="237"/>
      <c r="F52" s="237"/>
      <c r="G52" s="237"/>
      <c r="H52" s="237"/>
      <c r="I52" s="237"/>
    </row>
    <row r="53" spans="1:9">
      <c r="A53" s="237"/>
      <c r="B53" s="972" t="s">
        <v>3511</v>
      </c>
      <c r="C53" s="237"/>
      <c r="D53" s="237"/>
      <c r="E53" s="237"/>
      <c r="F53" s="237"/>
      <c r="G53" s="237"/>
      <c r="H53" s="237"/>
      <c r="I53" s="237"/>
    </row>
    <row r="54" spans="1:9">
      <c r="A54" s="237"/>
      <c r="B54" s="972" t="s">
        <v>3512</v>
      </c>
      <c r="C54" s="237"/>
      <c r="D54" s="237"/>
      <c r="E54" s="237"/>
      <c r="F54" s="237"/>
      <c r="G54" s="237"/>
      <c r="H54" s="237"/>
      <c r="I54" s="237"/>
    </row>
    <row r="55" spans="1:9">
      <c r="A55" s="237"/>
      <c r="B55" s="237" t="s">
        <v>3513</v>
      </c>
      <c r="C55" s="237"/>
      <c r="D55" s="237"/>
      <c r="E55" s="237"/>
      <c r="F55" s="237"/>
      <c r="G55" s="237"/>
      <c r="H55" s="237"/>
      <c r="I55" s="237"/>
    </row>
    <row r="56" spans="1:9">
      <c r="A56" s="237"/>
      <c r="B56" s="980" t="s">
        <v>3514</v>
      </c>
      <c r="C56" s="237"/>
      <c r="D56" s="237"/>
      <c r="E56" s="237"/>
      <c r="F56" s="237"/>
      <c r="G56" s="237"/>
      <c r="H56" s="237"/>
      <c r="I56" s="237"/>
    </row>
    <row r="57" spans="1:9">
      <c r="A57" s="237"/>
      <c r="B57" s="980" t="s">
        <v>3515</v>
      </c>
      <c r="C57" s="237"/>
      <c r="D57" s="237"/>
      <c r="E57" s="237"/>
      <c r="F57" s="237"/>
      <c r="G57" s="237"/>
      <c r="H57" s="237"/>
      <c r="I57" s="237"/>
    </row>
    <row r="58" spans="1:9">
      <c r="A58" s="237"/>
      <c r="B58" s="980" t="s">
        <v>3516</v>
      </c>
      <c r="C58" s="237"/>
      <c r="D58" s="237"/>
      <c r="E58" s="237"/>
      <c r="F58" s="237"/>
      <c r="G58" s="237"/>
      <c r="H58" s="237"/>
      <c r="I58" s="237"/>
    </row>
    <row r="59" spans="1:9">
      <c r="A59" s="237"/>
      <c r="B59" s="980" t="s">
        <v>3517</v>
      </c>
      <c r="C59" s="237"/>
      <c r="D59" s="237"/>
      <c r="E59" s="237"/>
      <c r="F59" s="237"/>
      <c r="G59" s="237"/>
      <c r="H59" s="237"/>
      <c r="I59" s="237"/>
    </row>
    <row r="60" spans="1:9">
      <c r="A60" s="237"/>
      <c r="B60" s="980" t="s">
        <v>3518</v>
      </c>
      <c r="C60" s="981" t="s">
        <v>3519</v>
      </c>
      <c r="D60" s="968" t="s">
        <v>1082</v>
      </c>
      <c r="E60" s="982" t="s">
        <v>3520</v>
      </c>
      <c r="F60" s="515"/>
      <c r="G60" s="515"/>
      <c r="H60" s="821" t="s">
        <v>3521</v>
      </c>
      <c r="I60" s="967" t="s">
        <v>371</v>
      </c>
    </row>
    <row r="61" spans="1:9">
      <c r="A61" s="237"/>
      <c r="B61" s="980" t="s">
        <v>3522</v>
      </c>
      <c r="C61" s="821" t="s">
        <v>3523</v>
      </c>
      <c r="D61" s="515"/>
      <c r="E61" s="982" t="s">
        <v>3524</v>
      </c>
      <c r="F61" s="515"/>
      <c r="G61" s="515"/>
      <c r="H61" s="821"/>
      <c r="I61" s="983" t="s">
        <v>3486</v>
      </c>
    </row>
    <row r="62" spans="1:9">
      <c r="A62" s="237"/>
      <c r="B62" s="980"/>
      <c r="C62" s="237" t="s">
        <v>3525</v>
      </c>
      <c r="D62" s="237"/>
      <c r="E62" s="237"/>
      <c r="F62" s="237"/>
      <c r="G62" s="237"/>
      <c r="H62" s="237"/>
      <c r="I62" s="237"/>
    </row>
    <row r="63" spans="1:9">
      <c r="A63" s="237"/>
      <c r="B63" s="980"/>
      <c r="C63" s="973" t="s">
        <v>3508</v>
      </c>
      <c r="D63" s="237"/>
      <c r="E63" s="237"/>
      <c r="F63" s="237"/>
      <c r="G63" s="237"/>
      <c r="H63" s="237"/>
      <c r="I63" s="237"/>
    </row>
    <row r="64" spans="1:9">
      <c r="A64" s="237"/>
      <c r="B64" s="231" t="s">
        <v>3526</v>
      </c>
      <c r="C64" s="237"/>
      <c r="D64" s="237"/>
      <c r="E64" s="237"/>
      <c r="F64" s="237"/>
      <c r="G64" s="237"/>
      <c r="H64" s="237"/>
      <c r="I64" s="237"/>
    </row>
    <row r="65" spans="1:9">
      <c r="A65" s="237"/>
      <c r="B65" s="245" t="s">
        <v>3527</v>
      </c>
      <c r="C65" s="237" t="s">
        <v>3528</v>
      </c>
      <c r="D65" s="968" t="s">
        <v>1082</v>
      </c>
      <c r="E65" s="237" t="s">
        <v>3529</v>
      </c>
      <c r="F65" s="237"/>
      <c r="G65" s="237"/>
      <c r="H65" s="953" t="s">
        <v>416</v>
      </c>
      <c r="I65" s="967" t="s">
        <v>371</v>
      </c>
    </row>
    <row r="66" spans="1:9">
      <c r="A66" s="237"/>
      <c r="B66" s="245" t="s">
        <v>3530</v>
      </c>
      <c r="C66" s="237" t="s">
        <v>795</v>
      </c>
      <c r="D66" s="237"/>
      <c r="E66" s="237"/>
      <c r="F66" s="237"/>
      <c r="G66" s="237"/>
      <c r="H66" s="237"/>
      <c r="I66" s="983" t="s">
        <v>3486</v>
      </c>
    </row>
    <row r="67" spans="1:9">
      <c r="A67" s="237"/>
      <c r="B67" s="245" t="s">
        <v>3531</v>
      </c>
      <c r="C67" s="973" t="s">
        <v>3508</v>
      </c>
      <c r="D67" s="237"/>
      <c r="E67" s="237"/>
      <c r="F67" s="237"/>
      <c r="G67" s="237"/>
      <c r="H67" s="237"/>
      <c r="I67" s="237"/>
    </row>
    <row r="68" spans="1:9">
      <c r="A68" s="237"/>
      <c r="B68" s="980" t="s">
        <v>3532</v>
      </c>
      <c r="C68" s="237"/>
      <c r="D68" s="237"/>
      <c r="E68" s="237"/>
      <c r="F68" s="237"/>
      <c r="G68" s="237"/>
      <c r="H68" s="237"/>
      <c r="I68" s="237"/>
    </row>
    <row r="69" spans="1:9">
      <c r="A69" s="237"/>
      <c r="B69" s="980" t="s">
        <v>3533</v>
      </c>
      <c r="C69" s="237"/>
      <c r="D69" s="237"/>
      <c r="E69" s="237"/>
      <c r="F69" s="237"/>
      <c r="G69" s="237"/>
      <c r="H69" s="237"/>
      <c r="I69" s="237"/>
    </row>
    <row r="70" spans="1:9">
      <c r="A70" s="237"/>
      <c r="B70" s="980" t="s">
        <v>3534</v>
      </c>
      <c r="C70" s="237"/>
      <c r="D70" s="237"/>
      <c r="E70" s="237"/>
      <c r="F70" s="237"/>
      <c r="G70" s="237"/>
      <c r="H70" s="237"/>
      <c r="I70" s="237"/>
    </row>
    <row r="71" spans="1:9">
      <c r="A71" s="237"/>
      <c r="B71" s="980" t="s">
        <v>3535</v>
      </c>
      <c r="C71" s="237"/>
      <c r="D71" s="237"/>
      <c r="E71" s="237"/>
      <c r="F71" s="237"/>
      <c r="G71" s="237"/>
      <c r="H71" s="237"/>
      <c r="I71" s="237"/>
    </row>
    <row r="72" spans="1:9">
      <c r="A72" s="237"/>
      <c r="B72" s="980" t="s">
        <v>3536</v>
      </c>
      <c r="C72" s="237" t="s">
        <v>3528</v>
      </c>
      <c r="D72" s="968" t="s">
        <v>1082</v>
      </c>
      <c r="E72" s="237" t="s">
        <v>3537</v>
      </c>
      <c r="F72" s="237"/>
      <c r="G72" s="237"/>
      <c r="H72" s="237" t="s">
        <v>3374</v>
      </c>
      <c r="I72" s="967" t="s">
        <v>371</v>
      </c>
    </row>
    <row r="73" spans="1:9">
      <c r="A73" s="237"/>
      <c r="B73" s="980" t="s">
        <v>3538</v>
      </c>
      <c r="C73" s="237" t="s">
        <v>795</v>
      </c>
      <c r="D73" s="237"/>
      <c r="E73" s="237" t="s">
        <v>3539</v>
      </c>
      <c r="F73" s="237"/>
      <c r="G73" s="237"/>
      <c r="H73" s="237"/>
      <c r="I73" s="983" t="s">
        <v>3486</v>
      </c>
    </row>
    <row r="74" spans="1:9">
      <c r="A74" s="237"/>
      <c r="B74" s="245" t="s">
        <v>3540</v>
      </c>
      <c r="C74" s="973" t="s">
        <v>3508</v>
      </c>
      <c r="D74" s="237"/>
      <c r="E74" s="237"/>
      <c r="F74" s="237"/>
      <c r="G74" s="237"/>
      <c r="H74" s="237"/>
      <c r="I74" s="237"/>
    </row>
    <row r="75" spans="1:9">
      <c r="A75" s="237"/>
      <c r="B75" s="237" t="s">
        <v>3541</v>
      </c>
      <c r="C75" s="237"/>
      <c r="D75" s="237"/>
      <c r="E75" s="237"/>
      <c r="F75" s="237"/>
      <c r="G75" s="237"/>
      <c r="H75" s="237"/>
      <c r="I75" s="237"/>
    </row>
    <row r="76" spans="1:9">
      <c r="A76" s="237"/>
      <c r="B76" s="237" t="s">
        <v>3542</v>
      </c>
      <c r="C76" s="237"/>
      <c r="D76" s="237"/>
      <c r="E76" s="237" t="s">
        <v>3543</v>
      </c>
      <c r="F76" s="237"/>
      <c r="G76" s="237"/>
      <c r="H76" s="237" t="s">
        <v>3374</v>
      </c>
      <c r="I76" s="967" t="s">
        <v>371</v>
      </c>
    </row>
    <row r="77" spans="1:9">
      <c r="A77" s="237"/>
      <c r="B77" s="984" t="s">
        <v>3544</v>
      </c>
      <c r="C77" s="237"/>
      <c r="D77" s="237"/>
      <c r="E77" s="237" t="s">
        <v>3545</v>
      </c>
      <c r="F77" s="237"/>
      <c r="G77" s="237"/>
      <c r="H77" s="237"/>
      <c r="I77" s="983" t="s">
        <v>3486</v>
      </c>
    </row>
    <row r="78" spans="1:9">
      <c r="A78" s="237"/>
      <c r="B78" s="237" t="s">
        <v>3546</v>
      </c>
      <c r="C78" s="237"/>
      <c r="D78" s="237"/>
      <c r="E78" s="231" t="s">
        <v>3547</v>
      </c>
      <c r="F78" s="237"/>
      <c r="G78" s="237"/>
      <c r="H78" s="237"/>
      <c r="I78" s="237"/>
    </row>
    <row r="79" spans="1:9">
      <c r="A79" s="237"/>
      <c r="B79" s="231" t="s">
        <v>3548</v>
      </c>
      <c r="C79" s="237"/>
      <c r="D79" s="237"/>
      <c r="E79" s="237" t="s">
        <v>3549</v>
      </c>
      <c r="F79" s="237"/>
      <c r="G79" s="237"/>
      <c r="H79" s="237"/>
      <c r="I79" s="237"/>
    </row>
    <row r="80" spans="1:9">
      <c r="A80" s="237"/>
      <c r="B80" s="231" t="s">
        <v>3550</v>
      </c>
      <c r="C80" s="237"/>
      <c r="D80" s="237"/>
      <c r="E80" s="231" t="s">
        <v>3551</v>
      </c>
      <c r="F80" s="237"/>
      <c r="G80" s="237"/>
      <c r="H80" s="237"/>
      <c r="I80" s="237"/>
    </row>
    <row r="81" spans="1:9">
      <c r="A81" s="237"/>
      <c r="B81" s="245" t="s">
        <v>3552</v>
      </c>
      <c r="C81" s="237"/>
      <c r="D81" s="237"/>
      <c r="E81" s="237" t="s">
        <v>3553</v>
      </c>
      <c r="F81" s="237"/>
      <c r="G81" s="237"/>
      <c r="H81" s="237"/>
      <c r="I81" s="237"/>
    </row>
    <row r="82" spans="1:9">
      <c r="A82" s="237"/>
      <c r="B82" s="245" t="s">
        <v>3554</v>
      </c>
      <c r="C82" s="237"/>
      <c r="D82" s="237"/>
      <c r="E82" s="237" t="s">
        <v>3555</v>
      </c>
      <c r="F82" s="237"/>
      <c r="G82" s="237"/>
      <c r="H82" s="237"/>
      <c r="I82" s="237"/>
    </row>
    <row r="83" spans="1:9">
      <c r="A83" s="237"/>
      <c r="B83" s="245" t="s">
        <v>3556</v>
      </c>
      <c r="C83" s="237"/>
      <c r="D83" s="237"/>
      <c r="E83" s="237" t="s">
        <v>3557</v>
      </c>
      <c r="F83" s="237"/>
      <c r="G83" s="237"/>
      <c r="H83" s="237"/>
      <c r="I83" s="237"/>
    </row>
    <row r="84" spans="1:9">
      <c r="A84" s="237"/>
      <c r="B84" s="245" t="s">
        <v>3558</v>
      </c>
      <c r="C84" s="237"/>
      <c r="D84" s="237"/>
      <c r="E84" s="237" t="s">
        <v>3559</v>
      </c>
      <c r="F84" s="237"/>
      <c r="G84" s="237"/>
      <c r="H84" s="237"/>
      <c r="I84" s="237"/>
    </row>
    <row r="85" spans="1:9">
      <c r="A85" s="237"/>
      <c r="B85" s="245" t="s">
        <v>3560</v>
      </c>
      <c r="C85" s="237"/>
      <c r="D85" s="237"/>
      <c r="E85" s="237" t="s">
        <v>3561</v>
      </c>
      <c r="F85" s="237"/>
      <c r="G85" s="237"/>
      <c r="H85" s="237"/>
      <c r="I85" s="237"/>
    </row>
    <row r="86" spans="1:9">
      <c r="A86" s="237"/>
      <c r="B86" s="245"/>
      <c r="C86" s="237"/>
      <c r="D86" s="237"/>
      <c r="E86" s="237" t="s">
        <v>3562</v>
      </c>
      <c r="F86" s="237"/>
      <c r="G86" s="237"/>
      <c r="H86" s="237"/>
      <c r="I86" s="237"/>
    </row>
    <row r="87" spans="1:9">
      <c r="A87" s="237"/>
      <c r="B87" s="245" t="s">
        <v>3563</v>
      </c>
      <c r="C87" s="237" t="s">
        <v>3564</v>
      </c>
      <c r="D87" s="968" t="s">
        <v>1082</v>
      </c>
      <c r="E87" s="237" t="s">
        <v>3565</v>
      </c>
      <c r="F87" s="237"/>
      <c r="G87" s="237"/>
      <c r="H87" s="237" t="s">
        <v>3374</v>
      </c>
      <c r="I87" s="967" t="s">
        <v>371</v>
      </c>
    </row>
    <row r="88" spans="1:9">
      <c r="A88" s="237"/>
      <c r="B88" s="245" t="s">
        <v>3566</v>
      </c>
      <c r="C88" s="237" t="s">
        <v>3567</v>
      </c>
      <c r="D88" s="968"/>
      <c r="E88" s="237" t="s">
        <v>3568</v>
      </c>
      <c r="F88" s="237"/>
      <c r="G88" s="237"/>
      <c r="H88" s="237"/>
      <c r="I88" s="983" t="s">
        <v>3486</v>
      </c>
    </row>
    <row r="89" spans="1:9">
      <c r="A89" s="237"/>
      <c r="B89" s="245" t="s">
        <v>3569</v>
      </c>
      <c r="C89" s="237"/>
      <c r="D89" s="968"/>
      <c r="E89" s="237"/>
      <c r="F89" s="237"/>
      <c r="G89" s="237"/>
      <c r="H89" s="237"/>
      <c r="I89" s="237"/>
    </row>
    <row r="90" spans="1:9">
      <c r="A90" s="237"/>
      <c r="B90" s="245" t="s">
        <v>3570</v>
      </c>
      <c r="C90" s="237"/>
      <c r="D90" s="237"/>
      <c r="E90" s="237"/>
      <c r="F90" s="237"/>
      <c r="G90" s="237"/>
      <c r="H90" s="237"/>
      <c r="I90" s="237"/>
    </row>
    <row r="91" spans="1:9">
      <c r="A91" s="237"/>
      <c r="B91" s="245" t="s">
        <v>3571</v>
      </c>
      <c r="C91" s="237"/>
      <c r="D91" s="237"/>
      <c r="E91" s="237"/>
      <c r="F91" s="237"/>
      <c r="G91" s="237"/>
      <c r="H91" s="237"/>
      <c r="I91" s="237"/>
    </row>
    <row r="92" spans="1:9">
      <c r="A92" s="237"/>
      <c r="B92" s="245" t="s">
        <v>3572</v>
      </c>
      <c r="C92" s="237"/>
      <c r="D92" s="237"/>
      <c r="E92" s="237"/>
      <c r="F92" s="237"/>
      <c r="G92" s="237"/>
      <c r="H92" s="237"/>
      <c r="I92" s="237"/>
    </row>
    <row r="93" spans="1:9">
      <c r="A93" s="237"/>
      <c r="B93" s="831" t="s">
        <v>3573</v>
      </c>
      <c r="C93" s="237" t="s">
        <v>3528</v>
      </c>
      <c r="D93" s="968" t="s">
        <v>1082</v>
      </c>
      <c r="E93" s="970" t="s">
        <v>3574</v>
      </c>
      <c r="F93" s="515"/>
      <c r="G93" s="515"/>
      <c r="H93" s="821" t="s">
        <v>3374</v>
      </c>
      <c r="I93" s="967" t="s">
        <v>371</v>
      </c>
    </row>
    <row r="94" spans="1:9">
      <c r="A94" s="237"/>
      <c r="B94" s="964" t="s">
        <v>3575</v>
      </c>
      <c r="C94" s="237" t="s">
        <v>795</v>
      </c>
      <c r="D94" s="515"/>
      <c r="E94" s="231" t="s">
        <v>3576</v>
      </c>
      <c r="F94" s="515"/>
      <c r="G94" s="515"/>
      <c r="H94" s="985"/>
      <c r="I94" s="983" t="s">
        <v>3486</v>
      </c>
    </row>
    <row r="95" spans="1:9">
      <c r="A95" s="237"/>
      <c r="B95" s="231"/>
      <c r="C95" s="986" t="s">
        <v>3508</v>
      </c>
      <c r="D95" s="515"/>
      <c r="E95" s="986" t="s">
        <v>3577</v>
      </c>
      <c r="F95" s="515"/>
      <c r="G95" s="515"/>
      <c r="H95" s="515"/>
      <c r="I95" s="983"/>
    </row>
    <row r="96" spans="1:9">
      <c r="A96" s="237"/>
      <c r="B96" s="831" t="s">
        <v>3578</v>
      </c>
      <c r="C96" s="237" t="s">
        <v>3528</v>
      </c>
      <c r="D96" s="968" t="s">
        <v>1082</v>
      </c>
      <c r="E96" s="231" t="s">
        <v>3579</v>
      </c>
      <c r="F96" s="515"/>
      <c r="G96" s="515"/>
      <c r="H96" s="821" t="s">
        <v>3374</v>
      </c>
      <c r="I96" s="967" t="s">
        <v>371</v>
      </c>
    </row>
    <row r="97" spans="1:9">
      <c r="A97" s="237"/>
      <c r="B97" s="970" t="s">
        <v>3580</v>
      </c>
      <c r="C97" s="237" t="s">
        <v>795</v>
      </c>
      <c r="D97" s="515"/>
      <c r="E97" s="237" t="s">
        <v>3581</v>
      </c>
      <c r="F97" s="515"/>
      <c r="G97" s="515"/>
      <c r="H97" s="515"/>
      <c r="I97" s="983" t="s">
        <v>3486</v>
      </c>
    </row>
    <row r="98" spans="1:9">
      <c r="A98" s="237"/>
      <c r="B98" s="987" t="s">
        <v>3582</v>
      </c>
      <c r="C98" s="986" t="s">
        <v>3508</v>
      </c>
      <c r="D98" s="237"/>
      <c r="E98" s="237" t="s">
        <v>3583</v>
      </c>
      <c r="F98" s="237"/>
      <c r="G98" s="237"/>
      <c r="H98" s="237"/>
      <c r="I98" s="237"/>
    </row>
    <row r="99" spans="1:9">
      <c r="A99" s="237"/>
      <c r="B99" s="988" t="s">
        <v>3584</v>
      </c>
      <c r="C99" s="237"/>
      <c r="D99" s="237"/>
      <c r="E99" s="237" t="s">
        <v>3585</v>
      </c>
      <c r="F99" s="237"/>
      <c r="G99" s="237"/>
      <c r="H99" s="237"/>
      <c r="I99" s="237"/>
    </row>
    <row r="100" spans="1:9" ht="37.5">
      <c r="A100" s="237"/>
      <c r="B100" s="245" t="s">
        <v>3586</v>
      </c>
      <c r="C100" s="237"/>
      <c r="D100" s="237"/>
      <c r="E100" s="237" t="s">
        <v>3587</v>
      </c>
      <c r="F100" s="237"/>
      <c r="G100" s="237"/>
      <c r="H100" s="237"/>
      <c r="I100" s="237"/>
    </row>
    <row r="101" spans="1:9">
      <c r="A101" s="237"/>
      <c r="B101" s="245" t="s">
        <v>3588</v>
      </c>
      <c r="C101" s="237"/>
      <c r="D101" s="237"/>
      <c r="E101" s="237" t="s">
        <v>3589</v>
      </c>
      <c r="F101" s="237"/>
      <c r="G101" s="237"/>
      <c r="H101" s="237"/>
      <c r="I101" s="237"/>
    </row>
    <row r="102" spans="1:9">
      <c r="A102" s="237"/>
      <c r="B102" s="245" t="s">
        <v>3590</v>
      </c>
      <c r="C102" s="237"/>
      <c r="D102" s="237"/>
      <c r="E102" s="237" t="s">
        <v>3591</v>
      </c>
      <c r="F102" s="237"/>
      <c r="G102" s="237"/>
      <c r="H102" s="237"/>
      <c r="I102" s="237"/>
    </row>
    <row r="103" spans="1:9">
      <c r="A103" s="237"/>
      <c r="B103" s="231" t="s">
        <v>3592</v>
      </c>
      <c r="C103" s="237" t="s">
        <v>3528</v>
      </c>
      <c r="D103" s="968" t="s">
        <v>1082</v>
      </c>
      <c r="E103" s="237" t="s">
        <v>3593</v>
      </c>
      <c r="F103" s="237"/>
      <c r="G103" s="237"/>
      <c r="H103" s="821" t="s">
        <v>3374</v>
      </c>
      <c r="I103" s="967" t="s">
        <v>371</v>
      </c>
    </row>
    <row r="104" spans="1:9">
      <c r="A104" s="237"/>
      <c r="B104" s="245"/>
      <c r="C104" s="237" t="s">
        <v>795</v>
      </c>
      <c r="D104" s="237"/>
      <c r="E104" s="237" t="s">
        <v>2669</v>
      </c>
      <c r="F104" s="237"/>
      <c r="G104" s="237"/>
      <c r="H104" s="237"/>
      <c r="I104" s="983" t="s">
        <v>3486</v>
      </c>
    </row>
    <row r="105" spans="1:9">
      <c r="A105" s="237"/>
      <c r="B105" s="245"/>
      <c r="C105" s="986" t="s">
        <v>3508</v>
      </c>
      <c r="D105" s="237"/>
      <c r="E105" s="237"/>
      <c r="F105" s="237"/>
      <c r="G105" s="237"/>
      <c r="H105" s="237"/>
      <c r="I105" s="237"/>
    </row>
    <row r="106" spans="1:9">
      <c r="A106" s="237"/>
      <c r="B106" s="245"/>
      <c r="C106" s="237"/>
      <c r="D106" s="237"/>
      <c r="E106" s="237"/>
      <c r="F106" s="237"/>
      <c r="G106" s="237"/>
      <c r="H106" s="237"/>
      <c r="I106" s="237"/>
    </row>
    <row r="107" spans="1:9">
      <c r="A107" s="237"/>
      <c r="B107" s="245"/>
      <c r="C107" s="237"/>
      <c r="D107" s="237"/>
      <c r="E107" s="237"/>
      <c r="F107" s="767">
        <f>SUM(F37:F106)</f>
        <v>3000</v>
      </c>
      <c r="G107" s="237"/>
      <c r="H107" s="237"/>
      <c r="I107" s="237"/>
    </row>
  </sheetData>
  <mergeCells count="10">
    <mergeCell ref="A1:I1"/>
    <mergeCell ref="A2:I2"/>
    <mergeCell ref="A31:A32"/>
    <mergeCell ref="B31:B32"/>
    <mergeCell ref="C31:C32"/>
    <mergeCell ref="D31:D32"/>
    <mergeCell ref="E31:E32"/>
    <mergeCell ref="F31:G31"/>
    <mergeCell ref="H31:H32"/>
    <mergeCell ref="I31:I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9"/>
  <sheetViews>
    <sheetView topLeftCell="A7" workbookViewId="0">
      <selection activeCell="C39" sqref="C39"/>
    </sheetView>
  </sheetViews>
  <sheetFormatPr defaultColWidth="9" defaultRowHeight="12"/>
  <cols>
    <col min="1" max="1" width="9" style="410"/>
    <col min="2" max="2" width="41.25" style="410" customWidth="1"/>
    <col min="3" max="3" width="9" style="410"/>
    <col min="4" max="4" width="9" style="411"/>
    <col min="5" max="5" width="9.375" style="412" customWidth="1"/>
    <col min="6" max="7" width="9" style="411"/>
    <col min="8" max="8" width="9" style="410"/>
    <col min="9" max="9" width="9" style="411"/>
    <col min="10" max="16384" width="9" style="410"/>
  </cols>
  <sheetData>
    <row r="1" spans="1:12" s="377" customFormat="1" ht="15">
      <c r="A1" s="3206" t="s">
        <v>702</v>
      </c>
      <c r="B1" s="3206"/>
      <c r="C1" s="3206"/>
      <c r="D1" s="3206"/>
      <c r="E1" s="3206"/>
      <c r="F1" s="3206"/>
      <c r="G1" s="3206"/>
      <c r="H1" s="3206"/>
      <c r="I1" s="3206"/>
    </row>
    <row r="2" spans="1:12" s="377" customFormat="1" ht="15">
      <c r="A2" s="3206" t="s">
        <v>1288</v>
      </c>
      <c r="B2" s="3206"/>
      <c r="C2" s="3206"/>
      <c r="D2" s="3206"/>
      <c r="E2" s="3206"/>
      <c r="F2" s="3206"/>
      <c r="G2" s="3206"/>
      <c r="H2" s="3206"/>
      <c r="I2" s="378"/>
    </row>
    <row r="3" spans="1:12" s="377" customFormat="1" ht="15">
      <c r="A3" s="3207" t="s">
        <v>1289</v>
      </c>
      <c r="B3" s="3207"/>
      <c r="C3" s="3207"/>
      <c r="D3" s="3207"/>
      <c r="E3" s="3207"/>
      <c r="F3" s="3207"/>
      <c r="G3" s="3207"/>
      <c r="H3" s="3207"/>
      <c r="I3" s="3207"/>
    </row>
    <row r="4" spans="1:12" s="377" customFormat="1" ht="15">
      <c r="A4" s="3207" t="s">
        <v>1290</v>
      </c>
      <c r="B4" s="3207"/>
      <c r="C4" s="3207"/>
      <c r="D4" s="3207"/>
      <c r="E4" s="3207"/>
      <c r="F4" s="3207"/>
      <c r="G4" s="3207"/>
      <c r="H4" s="3207"/>
      <c r="I4" s="3207"/>
    </row>
    <row r="5" spans="1:12" s="377" customFormat="1" ht="15">
      <c r="A5" s="379" t="s">
        <v>329</v>
      </c>
      <c r="B5" s="380"/>
      <c r="C5" s="381"/>
      <c r="D5" s="382"/>
      <c r="E5" s="381"/>
      <c r="F5" s="382"/>
      <c r="G5" s="382"/>
      <c r="H5" s="382"/>
      <c r="I5" s="382"/>
    </row>
    <row r="6" spans="1:12" s="377" customFormat="1" ht="15">
      <c r="A6" s="3199" t="s">
        <v>1291</v>
      </c>
      <c r="B6" s="3199"/>
      <c r="C6" s="3199"/>
      <c r="D6" s="3199"/>
      <c r="E6" s="3199"/>
      <c r="F6" s="3199"/>
      <c r="G6" s="3199"/>
      <c r="H6" s="3199"/>
      <c r="I6" s="3199"/>
    </row>
    <row r="7" spans="1:12" s="377" customFormat="1" ht="15">
      <c r="A7" s="3199" t="s">
        <v>1292</v>
      </c>
      <c r="B7" s="3199"/>
      <c r="C7" s="3199"/>
      <c r="D7" s="3199"/>
      <c r="E7" s="3199"/>
      <c r="F7" s="3199"/>
      <c r="G7" s="3199"/>
      <c r="H7" s="3199"/>
      <c r="I7" s="3199"/>
    </row>
    <row r="8" spans="1:12" s="377" customFormat="1" ht="15">
      <c r="A8" s="379" t="s">
        <v>332</v>
      </c>
      <c r="B8" s="380"/>
      <c r="C8" s="381"/>
      <c r="D8" s="382"/>
      <c r="E8" s="381"/>
      <c r="F8" s="382"/>
      <c r="G8" s="382"/>
      <c r="H8" s="382"/>
      <c r="I8" s="382"/>
    </row>
    <row r="9" spans="1:12" s="377" customFormat="1" ht="15">
      <c r="A9" s="3199" t="s">
        <v>1293</v>
      </c>
      <c r="B9" s="3199"/>
      <c r="C9" s="3199"/>
      <c r="D9" s="3199"/>
      <c r="E9" s="3199"/>
      <c r="F9" s="3199"/>
      <c r="G9" s="3199"/>
      <c r="H9" s="3199"/>
      <c r="I9" s="3199"/>
    </row>
    <row r="10" spans="1:12" s="377" customFormat="1" ht="15">
      <c r="A10" s="3199" t="s">
        <v>1294</v>
      </c>
      <c r="B10" s="3199"/>
      <c r="C10" s="3199"/>
      <c r="D10" s="3199"/>
      <c r="E10" s="3199"/>
      <c r="F10" s="3199"/>
      <c r="G10" s="3199"/>
      <c r="H10" s="3199"/>
      <c r="I10" s="3199"/>
    </row>
    <row r="11" spans="1:12" s="377" customFormat="1" ht="15">
      <c r="A11" s="379"/>
      <c r="B11" s="380"/>
      <c r="C11" s="381"/>
      <c r="D11" s="382"/>
      <c r="E11" s="381"/>
      <c r="F11" s="382"/>
      <c r="G11" s="382"/>
      <c r="H11" s="382"/>
      <c r="I11" s="382"/>
    </row>
    <row r="12" spans="1:12" s="377" customFormat="1" ht="21">
      <c r="A12" s="3200" t="s">
        <v>0</v>
      </c>
      <c r="B12" s="3200" t="s">
        <v>325</v>
      </c>
      <c r="C12" s="3201" t="s">
        <v>326</v>
      </c>
      <c r="D12" s="3200" t="s">
        <v>1</v>
      </c>
      <c r="E12" s="3203" t="s">
        <v>327</v>
      </c>
      <c r="F12" s="3205" t="s">
        <v>2</v>
      </c>
      <c r="G12" s="3205"/>
      <c r="H12" s="3200" t="s">
        <v>328</v>
      </c>
      <c r="I12" s="3200" t="s">
        <v>5</v>
      </c>
      <c r="L12" s="1"/>
    </row>
    <row r="13" spans="1:12" s="377" customFormat="1" ht="15">
      <c r="A13" s="3200"/>
      <c r="B13" s="3200"/>
      <c r="C13" s="3202"/>
      <c r="D13" s="3200"/>
      <c r="E13" s="3204"/>
      <c r="F13" s="383" t="s">
        <v>3</v>
      </c>
      <c r="G13" s="383" t="s">
        <v>4</v>
      </c>
      <c r="H13" s="3200"/>
      <c r="I13" s="3200"/>
    </row>
    <row r="14" spans="1:12" s="377" customFormat="1" ht="15">
      <c r="A14" s="384"/>
      <c r="B14" s="385" t="s">
        <v>4181</v>
      </c>
      <c r="C14" s="386"/>
      <c r="D14" s="384"/>
      <c r="E14" s="386"/>
      <c r="F14" s="384"/>
      <c r="G14" s="384"/>
      <c r="H14" s="384"/>
      <c r="I14" s="384"/>
    </row>
    <row r="15" spans="1:12" s="377" customFormat="1" ht="15">
      <c r="A15" s="387"/>
      <c r="B15" s="385" t="s">
        <v>4182</v>
      </c>
      <c r="C15" s="388"/>
      <c r="D15" s="389"/>
      <c r="E15" s="388"/>
      <c r="F15" s="389"/>
      <c r="G15" s="389"/>
      <c r="H15" s="389"/>
      <c r="I15" s="389"/>
    </row>
    <row r="16" spans="1:12" s="377" customFormat="1" ht="15">
      <c r="A16" s="390"/>
      <c r="B16" s="391" t="s">
        <v>1295</v>
      </c>
      <c r="C16" s="388"/>
      <c r="D16" s="389"/>
      <c r="E16" s="388"/>
      <c r="F16" s="389"/>
      <c r="G16" s="389"/>
      <c r="H16" s="389"/>
      <c r="I16" s="389"/>
    </row>
    <row r="17" spans="1:9" s="377" customFormat="1" ht="15">
      <c r="A17" s="390"/>
      <c r="B17" s="392" t="s">
        <v>1296</v>
      </c>
      <c r="C17" s="388" t="s">
        <v>1297</v>
      </c>
      <c r="D17" s="389" t="s">
        <v>40</v>
      </c>
      <c r="E17" s="388" t="s">
        <v>1298</v>
      </c>
      <c r="F17" s="389"/>
      <c r="G17" s="389"/>
      <c r="H17" s="389" t="s">
        <v>1299</v>
      </c>
      <c r="I17" s="389" t="s">
        <v>1300</v>
      </c>
    </row>
    <row r="18" spans="1:9" s="377" customFormat="1" ht="15">
      <c r="A18" s="390"/>
      <c r="B18" s="392" t="s">
        <v>1301</v>
      </c>
      <c r="C18" s="388"/>
      <c r="D18" s="389"/>
      <c r="E18" s="388" t="s">
        <v>1302</v>
      </c>
      <c r="F18" s="389"/>
      <c r="G18" s="389"/>
      <c r="H18" s="389" t="s">
        <v>1303</v>
      </c>
      <c r="I18" s="393" t="s">
        <v>1304</v>
      </c>
    </row>
    <row r="19" spans="1:9" s="377" customFormat="1" ht="15">
      <c r="A19" s="390"/>
      <c r="B19" s="392" t="s">
        <v>1305</v>
      </c>
      <c r="C19" s="388"/>
      <c r="D19" s="389"/>
      <c r="E19" s="388" t="s">
        <v>1306</v>
      </c>
      <c r="F19" s="389"/>
      <c r="G19" s="389"/>
      <c r="H19" s="389" t="s">
        <v>1299</v>
      </c>
      <c r="I19" s="389"/>
    </row>
    <row r="20" spans="1:9" s="377" customFormat="1" ht="15">
      <c r="A20" s="390"/>
      <c r="B20" s="392" t="s">
        <v>694</v>
      </c>
      <c r="C20" s="388"/>
      <c r="D20" s="389"/>
      <c r="E20" s="388" t="s">
        <v>1307</v>
      </c>
      <c r="F20" s="389"/>
      <c r="G20" s="389"/>
      <c r="H20" s="389" t="s">
        <v>1308</v>
      </c>
      <c r="I20" s="389"/>
    </row>
    <row r="21" spans="1:9" s="377" customFormat="1" ht="15">
      <c r="A21" s="390"/>
      <c r="B21" s="392" t="s">
        <v>1309</v>
      </c>
      <c r="C21" s="388"/>
      <c r="D21" s="389"/>
      <c r="E21" s="388" t="s">
        <v>1310</v>
      </c>
      <c r="F21" s="389"/>
      <c r="G21" s="389"/>
      <c r="H21" s="389"/>
      <c r="I21" s="389"/>
    </row>
    <row r="22" spans="1:9" s="377" customFormat="1" ht="15">
      <c r="A22" s="390"/>
      <c r="B22" s="392" t="s">
        <v>1311</v>
      </c>
      <c r="C22" s="388" t="s">
        <v>1312</v>
      </c>
      <c r="D22" s="389"/>
      <c r="E22" s="388"/>
      <c r="F22" s="389"/>
      <c r="G22" s="389"/>
      <c r="H22" s="389"/>
      <c r="I22" s="389"/>
    </row>
    <row r="23" spans="1:9" s="377" customFormat="1" ht="15">
      <c r="A23" s="390"/>
      <c r="B23" s="392" t="s">
        <v>1313</v>
      </c>
      <c r="C23" s="388" t="s">
        <v>1314</v>
      </c>
      <c r="D23" s="389"/>
      <c r="E23" s="388"/>
      <c r="F23" s="389"/>
      <c r="G23" s="389"/>
      <c r="H23" s="389"/>
      <c r="I23" s="389"/>
    </row>
    <row r="24" spans="1:9" s="377" customFormat="1" ht="15">
      <c r="A24" s="390"/>
      <c r="B24" s="392" t="s">
        <v>1315</v>
      </c>
      <c r="C24" s="388"/>
      <c r="D24" s="389"/>
      <c r="E24" s="388"/>
      <c r="F24" s="389"/>
      <c r="G24" s="389"/>
      <c r="H24" s="389"/>
      <c r="I24" s="389"/>
    </row>
    <row r="25" spans="1:9" s="377" customFormat="1" ht="15">
      <c r="A25" s="390"/>
      <c r="B25" s="392" t="s">
        <v>1316</v>
      </c>
      <c r="C25" s="388"/>
      <c r="D25" s="389"/>
      <c r="E25" s="388"/>
      <c r="F25" s="389"/>
      <c r="G25" s="389"/>
      <c r="H25" s="389"/>
      <c r="I25" s="389"/>
    </row>
    <row r="26" spans="1:9" s="377" customFormat="1" ht="15">
      <c r="A26" s="390"/>
      <c r="B26" s="392" t="s">
        <v>1317</v>
      </c>
      <c r="C26" s="388" t="s">
        <v>1318</v>
      </c>
      <c r="D26" s="389"/>
      <c r="E26" s="388"/>
      <c r="F26" s="389"/>
      <c r="G26" s="389"/>
      <c r="H26" s="389"/>
      <c r="I26" s="389"/>
    </row>
    <row r="27" spans="1:9" s="377" customFormat="1" ht="15">
      <c r="A27" s="390"/>
      <c r="B27" s="392"/>
      <c r="C27" s="388"/>
      <c r="D27" s="389"/>
      <c r="E27" s="388"/>
      <c r="F27" s="389"/>
      <c r="G27" s="389"/>
      <c r="H27" s="389"/>
      <c r="I27" s="389"/>
    </row>
    <row r="28" spans="1:9" s="377" customFormat="1" ht="15">
      <c r="A28" s="394"/>
      <c r="B28" s="395" t="s">
        <v>1319</v>
      </c>
      <c r="C28" s="396" t="s">
        <v>1312</v>
      </c>
      <c r="D28" s="397" t="s">
        <v>40</v>
      </c>
      <c r="E28" s="396" t="s">
        <v>1320</v>
      </c>
      <c r="F28" s="398"/>
      <c r="G28" s="399" t="s">
        <v>1321</v>
      </c>
      <c r="H28" s="399" t="s">
        <v>1299</v>
      </c>
      <c r="I28" s="389" t="s">
        <v>1300</v>
      </c>
    </row>
    <row r="29" spans="1:9" s="377" customFormat="1" ht="15">
      <c r="A29" s="394"/>
      <c r="B29" s="395" t="s">
        <v>1322</v>
      </c>
      <c r="C29" s="400" t="s">
        <v>1314</v>
      </c>
      <c r="D29" s="393"/>
      <c r="E29" s="400" t="s">
        <v>1323</v>
      </c>
      <c r="F29" s="393"/>
      <c r="G29" s="389"/>
      <c r="H29" s="389" t="s">
        <v>1324</v>
      </c>
      <c r="I29" s="389" t="s">
        <v>1325</v>
      </c>
    </row>
    <row r="30" spans="1:9" s="377" customFormat="1" ht="15">
      <c r="A30" s="394"/>
      <c r="B30" s="401" t="s">
        <v>1326</v>
      </c>
      <c r="C30" s="400"/>
      <c r="D30" s="393"/>
      <c r="E30" s="400" t="s">
        <v>1327</v>
      </c>
      <c r="F30" s="393"/>
      <c r="G30" s="393"/>
      <c r="H30" s="393"/>
      <c r="I30" s="393" t="s">
        <v>1328</v>
      </c>
    </row>
    <row r="31" spans="1:9" s="377" customFormat="1" ht="15">
      <c r="A31" s="394"/>
      <c r="B31" s="394" t="s">
        <v>1329</v>
      </c>
      <c r="C31" s="400"/>
      <c r="D31" s="393"/>
      <c r="E31" s="400" t="s">
        <v>1330</v>
      </c>
      <c r="F31" s="393"/>
      <c r="G31" s="393"/>
      <c r="H31" s="393"/>
      <c r="I31" s="393" t="s">
        <v>1304</v>
      </c>
    </row>
    <row r="32" spans="1:9" s="377" customFormat="1" ht="15">
      <c r="A32" s="394"/>
      <c r="B32" s="394" t="s">
        <v>1331</v>
      </c>
      <c r="C32" s="400"/>
      <c r="D32" s="393"/>
      <c r="E32" s="400" t="s">
        <v>1332</v>
      </c>
      <c r="F32" s="393"/>
      <c r="G32" s="393"/>
      <c r="H32" s="393"/>
      <c r="I32" s="393"/>
    </row>
    <row r="33" spans="1:9" s="377" customFormat="1" ht="15">
      <c r="A33" s="394"/>
      <c r="B33" s="394" t="s">
        <v>1333</v>
      </c>
      <c r="C33" s="400"/>
      <c r="D33" s="393"/>
      <c r="E33" s="400" t="s">
        <v>1334</v>
      </c>
      <c r="F33" s="393"/>
      <c r="G33" s="393"/>
      <c r="H33" s="393"/>
      <c r="I33" s="393"/>
    </row>
    <row r="34" spans="1:9" s="377" customFormat="1" ht="15">
      <c r="A34" s="394"/>
      <c r="B34" s="402" t="s">
        <v>1335</v>
      </c>
      <c r="C34" s="400"/>
      <c r="D34" s="393"/>
      <c r="E34" s="400"/>
      <c r="F34" s="393"/>
      <c r="G34" s="393"/>
      <c r="H34" s="393"/>
      <c r="I34" s="393"/>
    </row>
    <row r="35" spans="1:9" s="377" customFormat="1" ht="15">
      <c r="A35" s="394"/>
      <c r="B35" s="394" t="s">
        <v>1336</v>
      </c>
      <c r="C35" s="400"/>
      <c r="D35" s="393"/>
      <c r="E35" s="400"/>
      <c r="F35" s="393"/>
      <c r="G35" s="393"/>
      <c r="H35" s="393"/>
      <c r="I35" s="393"/>
    </row>
    <row r="36" spans="1:9" s="377" customFormat="1" ht="15">
      <c r="A36" s="394"/>
      <c r="B36" s="402" t="s">
        <v>1337</v>
      </c>
      <c r="C36" s="400"/>
      <c r="D36" s="393"/>
      <c r="E36" s="400"/>
      <c r="F36" s="393"/>
      <c r="G36" s="393"/>
      <c r="H36" s="393"/>
      <c r="I36" s="393"/>
    </row>
    <row r="37" spans="1:9" s="377" customFormat="1" ht="15">
      <c r="A37" s="394"/>
      <c r="B37" s="402" t="s">
        <v>1338</v>
      </c>
      <c r="C37" s="400"/>
      <c r="D37" s="393"/>
      <c r="E37" s="400"/>
      <c r="F37" s="393"/>
      <c r="G37" s="393"/>
      <c r="H37" s="393"/>
      <c r="I37" s="393"/>
    </row>
    <row r="38" spans="1:9" s="377" customFormat="1" ht="15">
      <c r="A38" s="394"/>
      <c r="B38" s="402" t="s">
        <v>1339</v>
      </c>
      <c r="C38" s="400"/>
      <c r="D38" s="393"/>
      <c r="E38" s="400"/>
      <c r="F38" s="393"/>
      <c r="G38" s="393"/>
      <c r="H38" s="393"/>
      <c r="I38" s="393"/>
    </row>
    <row r="39" spans="1:9" s="377" customFormat="1" ht="15">
      <c r="A39" s="394"/>
      <c r="B39" s="402" t="s">
        <v>1340</v>
      </c>
      <c r="C39" s="400"/>
      <c r="D39" s="393"/>
      <c r="E39" s="400"/>
      <c r="F39" s="393"/>
      <c r="G39" s="393"/>
      <c r="H39" s="393"/>
      <c r="I39" s="393"/>
    </row>
    <row r="40" spans="1:9" s="377" customFormat="1" ht="15">
      <c r="A40" s="394"/>
      <c r="B40" s="402" t="s">
        <v>1341</v>
      </c>
      <c r="C40" s="400"/>
      <c r="D40" s="393"/>
      <c r="E40" s="400"/>
      <c r="F40" s="393"/>
      <c r="G40" s="393"/>
      <c r="H40" s="393"/>
      <c r="I40" s="393"/>
    </row>
    <row r="41" spans="1:9" s="377" customFormat="1" ht="15">
      <c r="A41" s="394"/>
      <c r="B41" s="402" t="s">
        <v>1342</v>
      </c>
      <c r="C41" s="400"/>
      <c r="D41" s="393"/>
      <c r="E41" s="400"/>
      <c r="F41" s="393"/>
      <c r="G41" s="393"/>
      <c r="H41" s="393"/>
      <c r="I41" s="393"/>
    </row>
    <row r="42" spans="1:9" s="377" customFormat="1" ht="15">
      <c r="A42" s="394"/>
      <c r="B42" s="402" t="s">
        <v>1343</v>
      </c>
      <c r="C42" s="400"/>
      <c r="D42" s="393"/>
      <c r="E42" s="400"/>
      <c r="F42" s="393"/>
      <c r="G42" s="393"/>
      <c r="H42" s="393"/>
      <c r="I42" s="393"/>
    </row>
    <row r="43" spans="1:9" s="377" customFormat="1" ht="15">
      <c r="A43" s="394"/>
      <c r="B43" s="402" t="s">
        <v>1344</v>
      </c>
      <c r="C43" s="400"/>
      <c r="D43" s="393"/>
      <c r="E43" s="400"/>
      <c r="F43" s="393"/>
      <c r="G43" s="393"/>
      <c r="H43" s="393"/>
      <c r="I43" s="393"/>
    </row>
    <row r="44" spans="1:9" s="377" customFormat="1" ht="15">
      <c r="A44" s="394"/>
      <c r="B44" s="402" t="s">
        <v>1345</v>
      </c>
      <c r="C44" s="400"/>
      <c r="D44" s="393"/>
      <c r="E44" s="400"/>
      <c r="F44" s="393"/>
      <c r="G44" s="393"/>
      <c r="H44" s="393"/>
      <c r="I44" s="393"/>
    </row>
    <row r="45" spans="1:9" s="377" customFormat="1" ht="15">
      <c r="A45" s="394"/>
      <c r="B45" s="402" t="s">
        <v>1346</v>
      </c>
      <c r="C45" s="400"/>
      <c r="D45" s="393"/>
      <c r="E45" s="400"/>
      <c r="F45" s="393"/>
      <c r="G45" s="393"/>
      <c r="H45" s="393"/>
      <c r="I45" s="393"/>
    </row>
    <row r="46" spans="1:9" s="377" customFormat="1" ht="15">
      <c r="A46" s="394"/>
      <c r="B46" s="402" t="s">
        <v>1347</v>
      </c>
      <c r="C46" s="400"/>
      <c r="D46" s="393"/>
      <c r="E46" s="400"/>
      <c r="F46" s="393"/>
      <c r="G46" s="393"/>
      <c r="H46" s="393"/>
      <c r="I46" s="393"/>
    </row>
    <row r="47" spans="1:9" s="377" customFormat="1" ht="15">
      <c r="A47" s="394"/>
      <c r="B47" s="402" t="s">
        <v>1348</v>
      </c>
      <c r="C47" s="400"/>
      <c r="D47" s="393"/>
      <c r="E47" s="400"/>
      <c r="F47" s="393"/>
      <c r="G47" s="393"/>
      <c r="H47" s="393"/>
      <c r="I47" s="393" t="s">
        <v>1328</v>
      </c>
    </row>
    <row r="48" spans="1:9" s="377" customFormat="1" ht="15">
      <c r="A48" s="394"/>
      <c r="B48" s="402"/>
      <c r="C48" s="400"/>
      <c r="D48" s="397"/>
      <c r="E48" s="400"/>
      <c r="F48" s="393"/>
      <c r="G48" s="393"/>
      <c r="H48" s="393"/>
      <c r="I48" s="393"/>
    </row>
    <row r="49" spans="1:9" s="377" customFormat="1" ht="15">
      <c r="A49" s="394"/>
      <c r="B49" s="395" t="s">
        <v>1349</v>
      </c>
      <c r="C49" s="394" t="s">
        <v>1350</v>
      </c>
      <c r="D49" s="393" t="s">
        <v>40</v>
      </c>
      <c r="E49" s="400" t="s">
        <v>1350</v>
      </c>
      <c r="F49" s="393" t="s">
        <v>1351</v>
      </c>
      <c r="G49" s="393" t="s">
        <v>1352</v>
      </c>
      <c r="H49" s="399" t="s">
        <v>1299</v>
      </c>
      <c r="I49" s="393" t="s">
        <v>1353</v>
      </c>
    </row>
    <row r="50" spans="1:9" s="377" customFormat="1" ht="15">
      <c r="A50" s="394"/>
      <c r="B50" s="403" t="s">
        <v>1354</v>
      </c>
      <c r="C50" s="394"/>
      <c r="D50" s="393"/>
      <c r="E50" s="400" t="s">
        <v>1355</v>
      </c>
      <c r="F50" s="393"/>
      <c r="G50" s="393"/>
      <c r="H50" s="389" t="s">
        <v>1324</v>
      </c>
      <c r="I50" s="393"/>
    </row>
    <row r="51" spans="1:9" s="377" customFormat="1" ht="15">
      <c r="A51" s="394"/>
      <c r="B51" s="394" t="s">
        <v>1356</v>
      </c>
      <c r="C51" s="394"/>
      <c r="D51" s="393"/>
      <c r="E51" s="400" t="s">
        <v>1357</v>
      </c>
      <c r="F51" s="393"/>
      <c r="G51" s="393"/>
      <c r="H51" s="394"/>
      <c r="I51" s="393"/>
    </row>
    <row r="52" spans="1:9" s="377" customFormat="1" ht="15">
      <c r="A52" s="394"/>
      <c r="B52" s="394"/>
      <c r="C52" s="394"/>
      <c r="D52" s="393"/>
      <c r="E52" s="400" t="s">
        <v>1358</v>
      </c>
      <c r="F52" s="393"/>
      <c r="G52" s="393"/>
      <c r="H52" s="394"/>
      <c r="I52" s="393"/>
    </row>
    <row r="53" spans="1:9" s="377" customFormat="1" ht="15">
      <c r="A53" s="394"/>
      <c r="B53" s="394"/>
      <c r="C53" s="394"/>
      <c r="D53" s="393"/>
      <c r="E53" s="400" t="s">
        <v>1359</v>
      </c>
      <c r="F53" s="393"/>
      <c r="G53" s="393"/>
      <c r="H53" s="394"/>
      <c r="I53" s="393"/>
    </row>
    <row r="54" spans="1:9" s="377" customFormat="1" ht="15">
      <c r="A54" s="394"/>
      <c r="B54" s="394"/>
      <c r="C54" s="394"/>
      <c r="D54" s="393"/>
      <c r="E54" s="400" t="s">
        <v>1360</v>
      </c>
      <c r="F54" s="393"/>
      <c r="G54" s="393"/>
      <c r="H54" s="394"/>
      <c r="I54" s="393"/>
    </row>
    <row r="55" spans="1:9" s="377" customFormat="1" ht="15">
      <c r="A55" s="394"/>
      <c r="B55" s="394"/>
      <c r="C55" s="394"/>
      <c r="D55" s="393"/>
      <c r="E55" s="400"/>
      <c r="F55" s="393"/>
      <c r="G55" s="393"/>
      <c r="H55" s="394"/>
      <c r="I55" s="393"/>
    </row>
    <row r="56" spans="1:9" s="377" customFormat="1" ht="15">
      <c r="A56" s="394"/>
      <c r="B56" s="395" t="s">
        <v>1361</v>
      </c>
      <c r="C56" s="394"/>
      <c r="D56" s="393" t="s">
        <v>40</v>
      </c>
      <c r="E56" s="400"/>
      <c r="F56" s="393"/>
      <c r="G56" s="393"/>
      <c r="H56" s="399" t="s">
        <v>1299</v>
      </c>
      <c r="I56" s="393"/>
    </row>
    <row r="57" spans="1:9" s="377" customFormat="1" ht="15">
      <c r="A57" s="394"/>
      <c r="B57" s="394" t="s">
        <v>1362</v>
      </c>
      <c r="C57" s="394"/>
      <c r="D57" s="393"/>
      <c r="E57" s="400"/>
      <c r="F57" s="393"/>
      <c r="G57" s="393"/>
      <c r="H57" s="389" t="s">
        <v>1324</v>
      </c>
      <c r="I57" s="393"/>
    </row>
    <row r="58" spans="1:9" s="377" customFormat="1" ht="15">
      <c r="A58" s="394"/>
      <c r="B58" s="394" t="s">
        <v>1363</v>
      </c>
      <c r="C58" s="394"/>
      <c r="D58" s="393"/>
      <c r="E58" s="400"/>
      <c r="F58" s="393"/>
      <c r="G58" s="393"/>
      <c r="H58" s="394"/>
      <c r="I58" s="393"/>
    </row>
    <row r="59" spans="1:9" s="377" customFormat="1" ht="15">
      <c r="A59" s="394"/>
      <c r="B59" s="394"/>
      <c r="C59" s="394"/>
      <c r="D59" s="393"/>
      <c r="E59" s="400"/>
      <c r="F59" s="393"/>
      <c r="G59" s="393"/>
      <c r="H59" s="394"/>
      <c r="I59" s="393"/>
    </row>
    <row r="60" spans="1:9" s="377" customFormat="1" ht="15">
      <c r="A60" s="394"/>
      <c r="B60" s="395" t="s">
        <v>1364</v>
      </c>
      <c r="C60" s="394"/>
      <c r="D60" s="393" t="s">
        <v>40</v>
      </c>
      <c r="E60" s="400"/>
      <c r="F60" s="393"/>
      <c r="G60" s="393"/>
      <c r="H60" s="399" t="s">
        <v>1299</v>
      </c>
      <c r="I60" s="393"/>
    </row>
    <row r="61" spans="1:9" s="377" customFormat="1" ht="15">
      <c r="A61" s="394"/>
      <c r="B61" s="394" t="s">
        <v>1365</v>
      </c>
      <c r="C61" s="394"/>
      <c r="D61" s="393"/>
      <c r="E61" s="400"/>
      <c r="F61" s="393"/>
      <c r="G61" s="393"/>
      <c r="H61" s="389" t="s">
        <v>1324</v>
      </c>
      <c r="I61" s="393" t="s">
        <v>1366</v>
      </c>
    </row>
    <row r="62" spans="1:9" s="377" customFormat="1" ht="15">
      <c r="A62" s="394"/>
      <c r="B62" s="394" t="s">
        <v>1367</v>
      </c>
      <c r="C62" s="394"/>
      <c r="D62" s="393"/>
      <c r="E62" s="400"/>
      <c r="F62" s="393"/>
      <c r="G62" s="393"/>
      <c r="H62" s="394"/>
      <c r="I62" s="393" t="s">
        <v>1325</v>
      </c>
    </row>
    <row r="63" spans="1:9" s="377" customFormat="1" ht="15">
      <c r="A63" s="394"/>
      <c r="B63" s="394" t="s">
        <v>1368</v>
      </c>
      <c r="C63" s="394"/>
      <c r="D63" s="393"/>
      <c r="E63" s="400"/>
      <c r="F63" s="393"/>
      <c r="G63" s="393"/>
      <c r="H63" s="394"/>
      <c r="I63" s="393"/>
    </row>
    <row r="64" spans="1:9" s="377" customFormat="1" ht="15">
      <c r="A64" s="394"/>
      <c r="B64" s="394" t="s">
        <v>1369</v>
      </c>
      <c r="C64" s="394"/>
      <c r="D64" s="393"/>
      <c r="E64" s="400"/>
      <c r="F64" s="393"/>
      <c r="G64" s="393"/>
      <c r="H64" s="394"/>
      <c r="I64" s="393"/>
    </row>
    <row r="65" spans="1:9" s="377" customFormat="1" ht="15">
      <c r="A65" s="394"/>
      <c r="B65" s="394" t="s">
        <v>1370</v>
      </c>
      <c r="C65" s="394"/>
      <c r="D65" s="393"/>
      <c r="E65" s="400"/>
      <c r="F65" s="393"/>
      <c r="G65" s="393"/>
      <c r="H65" s="394"/>
      <c r="I65" s="393"/>
    </row>
    <row r="66" spans="1:9" s="377" customFormat="1" ht="15">
      <c r="A66" s="394"/>
      <c r="B66" s="394" t="s">
        <v>1371</v>
      </c>
      <c r="C66" s="394"/>
      <c r="D66" s="393"/>
      <c r="E66" s="400" t="s">
        <v>1372</v>
      </c>
      <c r="F66" s="393"/>
      <c r="G66" s="393"/>
      <c r="H66" s="394"/>
      <c r="I66" s="393" t="s">
        <v>1373</v>
      </c>
    </row>
    <row r="67" spans="1:9" s="377" customFormat="1" ht="15">
      <c r="A67" s="394"/>
      <c r="B67" s="394" t="s">
        <v>1374</v>
      </c>
      <c r="C67" s="394"/>
      <c r="D67" s="393"/>
      <c r="E67" s="400" t="s">
        <v>1375</v>
      </c>
      <c r="F67" s="393"/>
      <c r="G67" s="393"/>
      <c r="H67" s="394"/>
      <c r="I67" s="393"/>
    </row>
    <row r="68" spans="1:9" s="377" customFormat="1" ht="15">
      <c r="A68" s="394"/>
      <c r="B68" s="394"/>
      <c r="C68" s="394"/>
      <c r="D68" s="393"/>
      <c r="E68" s="400" t="s">
        <v>1376</v>
      </c>
      <c r="F68" s="393"/>
      <c r="G68" s="393"/>
      <c r="H68" s="394"/>
      <c r="I68" s="393"/>
    </row>
    <row r="69" spans="1:9" s="377" customFormat="1" ht="15">
      <c r="A69" s="404"/>
      <c r="B69" s="404"/>
      <c r="C69" s="404"/>
      <c r="D69" s="405"/>
      <c r="E69" s="406"/>
      <c r="F69" s="405"/>
      <c r="G69" s="405"/>
      <c r="H69" s="404"/>
      <c r="I69" s="405"/>
    </row>
    <row r="70" spans="1:9" s="377" customFormat="1" ht="15">
      <c r="A70" s="404"/>
      <c r="B70" s="404"/>
      <c r="C70" s="404"/>
      <c r="D70" s="405"/>
      <c r="E70" s="406"/>
      <c r="F70" s="405"/>
      <c r="G70" s="405"/>
      <c r="H70" s="404"/>
      <c r="I70" s="405"/>
    </row>
    <row r="71" spans="1:9" s="377" customFormat="1" ht="15">
      <c r="A71" s="404"/>
      <c r="B71" s="404"/>
      <c r="C71" s="404"/>
      <c r="D71" s="405"/>
      <c r="E71" s="406"/>
      <c r="F71" s="405"/>
      <c r="G71" s="405"/>
      <c r="H71" s="404"/>
      <c r="I71" s="405"/>
    </row>
    <row r="72" spans="1:9" s="377" customFormat="1" ht="15">
      <c r="A72" s="404"/>
      <c r="B72" s="404"/>
      <c r="C72" s="404"/>
      <c r="D72" s="405"/>
      <c r="E72" s="406"/>
      <c r="F72" s="405"/>
      <c r="G72" s="405"/>
      <c r="H72" s="404"/>
      <c r="I72" s="405"/>
    </row>
    <row r="73" spans="1:9" s="377" customFormat="1" ht="15">
      <c r="A73" s="404"/>
      <c r="B73" s="404"/>
      <c r="C73" s="404"/>
      <c r="D73" s="405"/>
      <c r="E73" s="406"/>
      <c r="F73" s="405"/>
      <c r="G73" s="405"/>
      <c r="H73" s="404"/>
      <c r="I73" s="405"/>
    </row>
    <row r="74" spans="1:9" s="377" customFormat="1" ht="15">
      <c r="A74" s="404"/>
      <c r="B74" s="404"/>
      <c r="C74" s="404"/>
      <c r="D74" s="405"/>
      <c r="E74" s="406"/>
      <c r="F74" s="405"/>
      <c r="G74" s="405"/>
      <c r="H74" s="404"/>
      <c r="I74" s="405"/>
    </row>
    <row r="75" spans="1:9" s="377" customFormat="1" ht="15">
      <c r="A75" s="404"/>
      <c r="B75" s="404"/>
      <c r="C75" s="404"/>
      <c r="D75" s="405"/>
      <c r="E75" s="406"/>
      <c r="F75" s="405"/>
      <c r="G75" s="405"/>
      <c r="H75" s="404"/>
      <c r="I75" s="405"/>
    </row>
    <row r="76" spans="1:9" s="377" customFormat="1" ht="15">
      <c r="A76" s="404"/>
      <c r="B76" s="404"/>
      <c r="C76" s="404"/>
      <c r="D76" s="405"/>
      <c r="E76" s="406"/>
      <c r="F76" s="405"/>
      <c r="G76" s="405"/>
      <c r="H76" s="404"/>
      <c r="I76" s="405"/>
    </row>
    <row r="77" spans="1:9" s="377" customFormat="1" ht="15">
      <c r="A77" s="404"/>
      <c r="B77" s="404"/>
      <c r="C77" s="404"/>
      <c r="D77" s="405"/>
      <c r="E77" s="406"/>
      <c r="F77" s="405"/>
      <c r="G77" s="405"/>
      <c r="H77" s="404"/>
      <c r="I77" s="405"/>
    </row>
    <row r="78" spans="1:9" s="377" customFormat="1" ht="15">
      <c r="A78" s="404"/>
      <c r="B78" s="404"/>
      <c r="C78" s="404"/>
      <c r="D78" s="405"/>
      <c r="E78" s="406"/>
      <c r="F78" s="405"/>
      <c r="G78" s="405"/>
      <c r="H78" s="404"/>
      <c r="I78" s="405"/>
    </row>
    <row r="79" spans="1:9" s="377" customFormat="1" ht="15">
      <c r="A79" s="404"/>
      <c r="B79" s="404"/>
      <c r="C79" s="404"/>
      <c r="D79" s="405"/>
      <c r="E79" s="406"/>
      <c r="F79" s="405"/>
      <c r="G79" s="405"/>
      <c r="H79" s="404"/>
      <c r="I79" s="405"/>
    </row>
    <row r="80" spans="1:9" s="377" customFormat="1" ht="15">
      <c r="A80" s="404"/>
      <c r="B80" s="404"/>
      <c r="C80" s="404"/>
      <c r="D80" s="405"/>
      <c r="E80" s="406"/>
      <c r="F80" s="405"/>
      <c r="G80" s="405"/>
      <c r="H80" s="404"/>
      <c r="I80" s="405"/>
    </row>
    <row r="81" spans="1:9" s="377" customFormat="1" ht="15">
      <c r="A81" s="404"/>
      <c r="B81" s="404"/>
      <c r="C81" s="404"/>
      <c r="D81" s="405"/>
      <c r="E81" s="406"/>
      <c r="F81" s="405"/>
      <c r="G81" s="405"/>
      <c r="H81" s="404"/>
      <c r="I81" s="405"/>
    </row>
    <row r="82" spans="1:9" s="377" customFormat="1" ht="15">
      <c r="A82" s="404"/>
      <c r="B82" s="404"/>
      <c r="C82" s="404"/>
      <c r="D82" s="405"/>
      <c r="E82" s="406"/>
      <c r="F82" s="405"/>
      <c r="G82" s="405"/>
      <c r="H82" s="404"/>
      <c r="I82" s="405"/>
    </row>
    <row r="83" spans="1:9" s="377" customFormat="1" ht="15">
      <c r="A83" s="404"/>
      <c r="B83" s="404"/>
      <c r="C83" s="404"/>
      <c r="D83" s="405"/>
      <c r="E83" s="406"/>
      <c r="F83" s="405"/>
      <c r="G83" s="405"/>
      <c r="H83" s="404"/>
      <c r="I83" s="405"/>
    </row>
    <row r="84" spans="1:9" s="377" customFormat="1" ht="15">
      <c r="A84" s="404"/>
      <c r="B84" s="404"/>
      <c r="C84" s="404"/>
      <c r="D84" s="405"/>
      <c r="E84" s="406"/>
      <c r="F84" s="405"/>
      <c r="G84" s="405"/>
      <c r="H84" s="404"/>
      <c r="I84" s="405"/>
    </row>
    <row r="85" spans="1:9" s="377" customFormat="1" ht="15">
      <c r="A85" s="404"/>
      <c r="B85" s="404"/>
      <c r="C85" s="404"/>
      <c r="D85" s="405"/>
      <c r="E85" s="406"/>
      <c r="F85" s="405"/>
      <c r="G85" s="405"/>
      <c r="H85" s="404"/>
      <c r="I85" s="405"/>
    </row>
    <row r="86" spans="1:9" s="377" customFormat="1" ht="15">
      <c r="A86" s="404"/>
      <c r="B86" s="404"/>
      <c r="C86" s="404"/>
      <c r="D86" s="405"/>
      <c r="E86" s="406"/>
      <c r="F86" s="405"/>
      <c r="G86" s="405"/>
      <c r="H86" s="404"/>
      <c r="I86" s="405"/>
    </row>
    <row r="87" spans="1:9" s="377" customFormat="1" ht="15">
      <c r="A87" s="404"/>
      <c r="B87" s="404"/>
      <c r="C87" s="404"/>
      <c r="D87" s="405"/>
      <c r="E87" s="406"/>
      <c r="F87" s="405"/>
      <c r="G87" s="405"/>
      <c r="H87" s="404"/>
      <c r="I87" s="405"/>
    </row>
    <row r="88" spans="1:9" s="377" customFormat="1" ht="15">
      <c r="A88" s="404"/>
      <c r="B88" s="404"/>
      <c r="C88" s="404"/>
      <c r="D88" s="405"/>
      <c r="E88" s="406"/>
      <c r="F88" s="405"/>
      <c r="G88" s="405"/>
      <c r="H88" s="404"/>
      <c r="I88" s="405"/>
    </row>
    <row r="89" spans="1:9" s="377" customFormat="1" ht="15">
      <c r="A89" s="404"/>
      <c r="B89" s="404"/>
      <c r="C89" s="404"/>
      <c r="D89" s="405"/>
      <c r="E89" s="406"/>
      <c r="F89" s="405"/>
      <c r="G89" s="405"/>
      <c r="H89" s="404"/>
      <c r="I89" s="405"/>
    </row>
    <row r="90" spans="1:9" s="377" customFormat="1" ht="15">
      <c r="A90" s="404"/>
      <c r="B90" s="404"/>
      <c r="C90" s="404"/>
      <c r="D90" s="405"/>
      <c r="E90" s="406"/>
      <c r="F90" s="405"/>
      <c r="G90" s="405"/>
      <c r="H90" s="404"/>
      <c r="I90" s="405"/>
    </row>
    <row r="91" spans="1:9" s="377" customFormat="1" ht="15">
      <c r="A91" s="404"/>
      <c r="B91" s="404"/>
      <c r="C91" s="404"/>
      <c r="D91" s="405"/>
      <c r="E91" s="406"/>
      <c r="F91" s="405"/>
      <c r="G91" s="405"/>
      <c r="H91" s="404"/>
      <c r="I91" s="405"/>
    </row>
    <row r="92" spans="1:9" s="377" customFormat="1" ht="15">
      <c r="A92" s="404"/>
      <c r="B92" s="404"/>
      <c r="C92" s="404"/>
      <c r="D92" s="405"/>
      <c r="E92" s="406"/>
      <c r="F92" s="405"/>
      <c r="G92" s="405"/>
      <c r="H92" s="404"/>
      <c r="I92" s="405"/>
    </row>
    <row r="93" spans="1:9" s="377" customFormat="1" ht="15">
      <c r="A93" s="404"/>
      <c r="B93" s="404"/>
      <c r="C93" s="404"/>
      <c r="D93" s="405"/>
      <c r="E93" s="406"/>
      <c r="F93" s="405"/>
      <c r="G93" s="405"/>
      <c r="H93" s="404"/>
      <c r="I93" s="405"/>
    </row>
    <row r="94" spans="1:9" s="377" customFormat="1" ht="15">
      <c r="A94" s="404"/>
      <c r="B94" s="404"/>
      <c r="C94" s="404"/>
      <c r="D94" s="405"/>
      <c r="E94" s="406"/>
      <c r="F94" s="405"/>
      <c r="G94" s="405"/>
      <c r="H94" s="404"/>
      <c r="I94" s="405"/>
    </row>
    <row r="95" spans="1:9" s="377" customFormat="1" ht="15">
      <c r="A95" s="404"/>
      <c r="B95" s="404"/>
      <c r="C95" s="404"/>
      <c r="D95" s="405"/>
      <c r="E95" s="406"/>
      <c r="F95" s="405"/>
      <c r="G95" s="405"/>
      <c r="H95" s="404"/>
      <c r="I95" s="405"/>
    </row>
    <row r="96" spans="1:9" s="377" customFormat="1" ht="15">
      <c r="A96" s="404"/>
      <c r="B96" s="404"/>
      <c r="C96" s="404"/>
      <c r="D96" s="405"/>
      <c r="E96" s="406"/>
      <c r="F96" s="405"/>
      <c r="G96" s="405"/>
      <c r="H96" s="404"/>
      <c r="I96" s="405"/>
    </row>
    <row r="97" spans="1:9" s="377" customFormat="1" ht="15">
      <c r="A97" s="404"/>
      <c r="B97" s="404"/>
      <c r="C97" s="404"/>
      <c r="D97" s="405"/>
      <c r="E97" s="406"/>
      <c r="F97" s="405"/>
      <c r="G97" s="405"/>
      <c r="H97" s="404"/>
      <c r="I97" s="405"/>
    </row>
    <row r="98" spans="1:9" s="377" customFormat="1" ht="15">
      <c r="A98" s="404"/>
      <c r="B98" s="404"/>
      <c r="C98" s="404"/>
      <c r="D98" s="405"/>
      <c r="E98" s="406"/>
      <c r="F98" s="405"/>
      <c r="G98" s="405"/>
      <c r="H98" s="404"/>
      <c r="I98" s="405"/>
    </row>
    <row r="99" spans="1:9" s="377" customFormat="1" ht="15">
      <c r="A99" s="404"/>
      <c r="B99" s="404"/>
      <c r="C99" s="404"/>
      <c r="D99" s="405"/>
      <c r="E99" s="406"/>
      <c r="F99" s="405"/>
      <c r="G99" s="405"/>
      <c r="H99" s="404"/>
      <c r="I99" s="405"/>
    </row>
    <row r="100" spans="1:9" s="377" customFormat="1" ht="15">
      <c r="A100" s="404"/>
      <c r="B100" s="404"/>
      <c r="C100" s="404"/>
      <c r="D100" s="405"/>
      <c r="E100" s="406"/>
      <c r="F100" s="405"/>
      <c r="G100" s="405"/>
      <c r="H100" s="404"/>
      <c r="I100" s="405"/>
    </row>
    <row r="101" spans="1:9" s="377" customFormat="1" ht="15">
      <c r="A101" s="404"/>
      <c r="B101" s="404"/>
      <c r="C101" s="404"/>
      <c r="D101" s="405"/>
      <c r="E101" s="406"/>
      <c r="F101" s="405"/>
      <c r="G101" s="405"/>
      <c r="H101" s="404"/>
      <c r="I101" s="405"/>
    </row>
    <row r="102" spans="1:9" s="377" customFormat="1" ht="15">
      <c r="A102" s="404"/>
      <c r="B102" s="404"/>
      <c r="C102" s="404"/>
      <c r="D102" s="405"/>
      <c r="E102" s="406"/>
      <c r="F102" s="405"/>
      <c r="G102" s="405"/>
      <c r="H102" s="404"/>
      <c r="I102" s="405"/>
    </row>
    <row r="103" spans="1:9" s="377" customFormat="1" ht="15">
      <c r="A103" s="404"/>
      <c r="B103" s="404"/>
      <c r="C103" s="404"/>
      <c r="D103" s="405"/>
      <c r="E103" s="406"/>
      <c r="F103" s="405"/>
      <c r="G103" s="405"/>
      <c r="H103" s="404"/>
      <c r="I103" s="405"/>
    </row>
    <row r="104" spans="1:9" s="377" customFormat="1" ht="15">
      <c r="A104" s="404"/>
      <c r="B104" s="404"/>
      <c r="C104" s="404"/>
      <c r="D104" s="405"/>
      <c r="E104" s="406"/>
      <c r="F104" s="405"/>
      <c r="G104" s="405"/>
      <c r="H104" s="404"/>
      <c r="I104" s="405"/>
    </row>
    <row r="105" spans="1:9" s="377" customFormat="1" ht="15">
      <c r="A105" s="404"/>
      <c r="B105" s="404"/>
      <c r="C105" s="404"/>
      <c r="D105" s="405"/>
      <c r="E105" s="406"/>
      <c r="F105" s="405"/>
      <c r="G105" s="405"/>
      <c r="H105" s="404"/>
      <c r="I105" s="405"/>
    </row>
    <row r="106" spans="1:9" s="377" customFormat="1" ht="15">
      <c r="A106" s="404"/>
      <c r="B106" s="404"/>
      <c r="C106" s="404"/>
      <c r="D106" s="405"/>
      <c r="E106" s="406"/>
      <c r="F106" s="405"/>
      <c r="G106" s="405"/>
      <c r="H106" s="404"/>
      <c r="I106" s="405"/>
    </row>
    <row r="107" spans="1:9" s="377" customFormat="1" ht="15">
      <c r="A107" s="404"/>
      <c r="B107" s="404"/>
      <c r="C107" s="404"/>
      <c r="D107" s="405"/>
      <c r="E107" s="406"/>
      <c r="F107" s="405"/>
      <c r="G107" s="405"/>
      <c r="H107" s="404"/>
      <c r="I107" s="405"/>
    </row>
    <row r="108" spans="1:9" s="377" customFormat="1" ht="15">
      <c r="A108" s="404"/>
      <c r="B108" s="404"/>
      <c r="C108" s="404"/>
      <c r="D108" s="405"/>
      <c r="E108" s="406"/>
      <c r="F108" s="405"/>
      <c r="G108" s="405"/>
      <c r="H108" s="404"/>
      <c r="I108" s="405"/>
    </row>
    <row r="109" spans="1:9" s="377" customFormat="1" ht="15">
      <c r="A109" s="404"/>
      <c r="B109" s="404"/>
      <c r="C109" s="404"/>
      <c r="D109" s="405"/>
      <c r="E109" s="406"/>
      <c r="F109" s="405"/>
      <c r="G109" s="405"/>
      <c r="H109" s="404"/>
      <c r="I109" s="405"/>
    </row>
    <row r="110" spans="1:9" s="377" customFormat="1" ht="15">
      <c r="A110" s="404"/>
      <c r="B110" s="404"/>
      <c r="C110" s="404"/>
      <c r="D110" s="405"/>
      <c r="E110" s="406"/>
      <c r="F110" s="405"/>
      <c r="G110" s="405"/>
      <c r="H110" s="404"/>
      <c r="I110" s="405"/>
    </row>
    <row r="111" spans="1:9" s="377" customFormat="1" ht="15">
      <c r="A111" s="404"/>
      <c r="B111" s="404"/>
      <c r="C111" s="404"/>
      <c r="D111" s="405"/>
      <c r="E111" s="406"/>
      <c r="F111" s="405"/>
      <c r="G111" s="405"/>
      <c r="H111" s="404"/>
      <c r="I111" s="405"/>
    </row>
    <row r="112" spans="1:9" s="377" customFormat="1" ht="15">
      <c r="A112" s="404"/>
      <c r="B112" s="404"/>
      <c r="C112" s="404"/>
      <c r="D112" s="405"/>
      <c r="E112" s="406"/>
      <c r="F112" s="405"/>
      <c r="G112" s="405"/>
      <c r="H112" s="404"/>
      <c r="I112" s="405"/>
    </row>
    <row r="113" spans="1:9" s="377" customFormat="1" ht="15">
      <c r="A113" s="404"/>
      <c r="B113" s="404"/>
      <c r="C113" s="404"/>
      <c r="D113" s="405"/>
      <c r="E113" s="406"/>
      <c r="F113" s="405"/>
      <c r="G113" s="405"/>
      <c r="H113" s="404"/>
      <c r="I113" s="405"/>
    </row>
    <row r="114" spans="1:9" s="377" customFormat="1" ht="15">
      <c r="A114" s="404"/>
      <c r="B114" s="404"/>
      <c r="C114" s="404"/>
      <c r="D114" s="405"/>
      <c r="E114" s="406"/>
      <c r="F114" s="405"/>
      <c r="G114" s="405"/>
      <c r="H114" s="404"/>
      <c r="I114" s="405"/>
    </row>
    <row r="115" spans="1:9" s="377" customFormat="1" ht="15">
      <c r="A115" s="404"/>
      <c r="B115" s="404"/>
      <c r="C115" s="404"/>
      <c r="D115" s="405"/>
      <c r="E115" s="406"/>
      <c r="F115" s="405"/>
      <c r="G115" s="405"/>
      <c r="H115" s="404"/>
      <c r="I115" s="405"/>
    </row>
    <row r="116" spans="1:9" s="377" customFormat="1" ht="15">
      <c r="A116" s="404"/>
      <c r="B116" s="404"/>
      <c r="C116" s="404"/>
      <c r="D116" s="405"/>
      <c r="E116" s="406"/>
      <c r="F116" s="405"/>
      <c r="G116" s="405"/>
      <c r="H116" s="404"/>
      <c r="I116" s="405"/>
    </row>
    <row r="117" spans="1:9" s="377" customFormat="1" ht="15">
      <c r="A117" s="404"/>
      <c r="B117" s="404"/>
      <c r="C117" s="404"/>
      <c r="D117" s="405"/>
      <c r="E117" s="406"/>
      <c r="F117" s="405"/>
      <c r="G117" s="405"/>
      <c r="H117" s="404"/>
      <c r="I117" s="405"/>
    </row>
    <row r="118" spans="1:9" s="377" customFormat="1" ht="15">
      <c r="A118" s="404"/>
      <c r="B118" s="404"/>
      <c r="C118" s="404"/>
      <c r="D118" s="405"/>
      <c r="E118" s="406"/>
      <c r="F118" s="405"/>
      <c r="G118" s="405"/>
      <c r="H118" s="404"/>
      <c r="I118" s="405"/>
    </row>
    <row r="119" spans="1:9" s="377" customFormat="1" ht="15">
      <c r="A119" s="404"/>
      <c r="B119" s="404"/>
      <c r="C119" s="404"/>
      <c r="D119" s="405"/>
      <c r="E119" s="406"/>
      <c r="F119" s="405"/>
      <c r="G119" s="405"/>
      <c r="H119" s="404"/>
      <c r="I119" s="405"/>
    </row>
    <row r="120" spans="1:9" s="377" customFormat="1" ht="15">
      <c r="A120" s="404"/>
      <c r="B120" s="404"/>
      <c r="C120" s="404"/>
      <c r="D120" s="405"/>
      <c r="E120" s="406"/>
      <c r="F120" s="405"/>
      <c r="G120" s="405"/>
      <c r="H120" s="404"/>
      <c r="I120" s="405"/>
    </row>
    <row r="121" spans="1:9" s="377" customFormat="1" ht="15">
      <c r="A121" s="404"/>
      <c r="B121" s="404"/>
      <c r="C121" s="404"/>
      <c r="D121" s="405"/>
      <c r="E121" s="406"/>
      <c r="F121" s="405"/>
      <c r="G121" s="405"/>
      <c r="H121" s="404"/>
      <c r="I121" s="405"/>
    </row>
    <row r="122" spans="1:9" s="377" customFormat="1" ht="15">
      <c r="A122" s="404"/>
      <c r="B122" s="404"/>
      <c r="C122" s="404"/>
      <c r="D122" s="405"/>
      <c r="E122" s="406"/>
      <c r="F122" s="405"/>
      <c r="G122" s="405"/>
      <c r="H122" s="404"/>
      <c r="I122" s="405"/>
    </row>
    <row r="123" spans="1:9" s="377" customFormat="1" ht="15">
      <c r="A123" s="404"/>
      <c r="B123" s="404"/>
      <c r="C123" s="404"/>
      <c r="D123" s="405"/>
      <c r="E123" s="406"/>
      <c r="F123" s="405"/>
      <c r="G123" s="405"/>
      <c r="H123" s="404"/>
      <c r="I123" s="405"/>
    </row>
    <row r="124" spans="1:9" s="377" customFormat="1" ht="15">
      <c r="A124" s="404"/>
      <c r="B124" s="404"/>
      <c r="C124" s="404"/>
      <c r="D124" s="405"/>
      <c r="E124" s="406"/>
      <c r="F124" s="405"/>
      <c r="G124" s="405"/>
      <c r="H124" s="404"/>
      <c r="I124" s="405"/>
    </row>
    <row r="125" spans="1:9" s="377" customFormat="1" ht="15">
      <c r="A125" s="404"/>
      <c r="B125" s="404"/>
      <c r="C125" s="404"/>
      <c r="D125" s="405"/>
      <c r="E125" s="406"/>
      <c r="F125" s="405"/>
      <c r="G125" s="405"/>
      <c r="H125" s="404"/>
      <c r="I125" s="405"/>
    </row>
    <row r="126" spans="1:9" s="377" customFormat="1" ht="15">
      <c r="A126" s="404"/>
      <c r="B126" s="404"/>
      <c r="C126" s="404"/>
      <c r="D126" s="405"/>
      <c r="E126" s="406"/>
      <c r="F126" s="405"/>
      <c r="G126" s="405"/>
      <c r="H126" s="404"/>
      <c r="I126" s="405"/>
    </row>
    <row r="127" spans="1:9">
      <c r="A127" s="407"/>
      <c r="B127" s="407"/>
      <c r="C127" s="407"/>
      <c r="D127" s="408"/>
      <c r="E127" s="409"/>
      <c r="F127" s="408"/>
      <c r="G127" s="408"/>
      <c r="H127" s="407"/>
      <c r="I127" s="408"/>
    </row>
    <row r="128" spans="1:9">
      <c r="A128" s="407"/>
      <c r="B128" s="407"/>
      <c r="C128" s="407"/>
      <c r="D128" s="408"/>
      <c r="E128" s="409"/>
      <c r="F128" s="408"/>
      <c r="G128" s="408"/>
      <c r="H128" s="407"/>
      <c r="I128" s="408"/>
    </row>
    <row r="129" spans="1:9">
      <c r="A129" s="407"/>
      <c r="B129" s="407"/>
      <c r="C129" s="407"/>
      <c r="D129" s="408"/>
      <c r="E129" s="409"/>
      <c r="F129" s="408"/>
      <c r="G129" s="408"/>
      <c r="H129" s="407"/>
      <c r="I129" s="408"/>
    </row>
  </sheetData>
  <mergeCells count="16">
    <mergeCell ref="A7:I7"/>
    <mergeCell ref="A1:I1"/>
    <mergeCell ref="A2:H2"/>
    <mergeCell ref="A3:I3"/>
    <mergeCell ref="A4:I4"/>
    <mergeCell ref="A6:I6"/>
    <mergeCell ref="A9:I9"/>
    <mergeCell ref="A10:I10"/>
    <mergeCell ref="A12:A13"/>
    <mergeCell ref="B12:B13"/>
    <mergeCell ref="C12:C13"/>
    <mergeCell ref="D12:D13"/>
    <mergeCell ref="E12:E13"/>
    <mergeCell ref="F12:G12"/>
    <mergeCell ref="H12:H13"/>
    <mergeCell ref="I12:I1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L20" sqref="L20"/>
    </sheetView>
  </sheetViews>
  <sheetFormatPr defaultColWidth="9" defaultRowHeight="18.75"/>
  <cols>
    <col min="1" max="1" width="5" style="231" customWidth="1"/>
    <col min="2" max="2" width="54" style="241" customWidth="1"/>
    <col min="3" max="3" width="12.75" style="231" customWidth="1"/>
    <col min="4" max="5" width="11.625" style="231" bestFit="1" customWidth="1"/>
    <col min="6" max="7" width="9" style="231"/>
    <col min="8" max="8" width="12.125" style="231" customWidth="1"/>
    <col min="9" max="9" width="9.625" style="231" customWidth="1"/>
    <col min="10" max="16384" width="9" style="231"/>
  </cols>
  <sheetData>
    <row r="1" spans="1:9" ht="21">
      <c r="A1" s="3157" t="s">
        <v>335</v>
      </c>
      <c r="B1" s="3157"/>
      <c r="C1" s="3157"/>
      <c r="D1" s="3157"/>
      <c r="E1" s="3157"/>
      <c r="F1" s="3157"/>
      <c r="G1" s="3157"/>
      <c r="H1" s="3157"/>
      <c r="I1" s="3157"/>
    </row>
    <row r="2" spans="1:9">
      <c r="A2" s="3158" t="s">
        <v>4218</v>
      </c>
      <c r="B2" s="3158"/>
      <c r="C2" s="3158"/>
      <c r="D2" s="3158"/>
      <c r="E2" s="3158"/>
      <c r="F2" s="3158"/>
      <c r="G2" s="3158"/>
      <c r="H2" s="3158"/>
      <c r="I2" s="3158"/>
    </row>
    <row r="3" spans="1:9">
      <c r="A3" s="232" t="s">
        <v>4219</v>
      </c>
      <c r="B3" s="244"/>
    </row>
    <row r="4" spans="1:9">
      <c r="A4" s="232" t="s">
        <v>4220</v>
      </c>
      <c r="B4" s="244"/>
    </row>
    <row r="5" spans="1:9">
      <c r="A5" s="232" t="s">
        <v>332</v>
      </c>
      <c r="B5" s="244"/>
    </row>
    <row r="6" spans="1:9" ht="20.45" customHeight="1">
      <c r="A6" s="232"/>
      <c r="B6" s="244" t="s">
        <v>4221</v>
      </c>
    </row>
    <row r="7" spans="1:9" ht="19.899999999999999" customHeight="1">
      <c r="A7" s="232"/>
      <c r="B7" s="244" t="s">
        <v>4222</v>
      </c>
    </row>
    <row r="8" spans="1:9" ht="27.75" customHeight="1">
      <c r="A8" s="3194" t="s">
        <v>0</v>
      </c>
      <c r="B8" s="3194" t="s">
        <v>325</v>
      </c>
      <c r="C8" s="3194" t="s">
        <v>326</v>
      </c>
      <c r="D8" s="3194" t="s">
        <v>1</v>
      </c>
      <c r="E8" s="3194" t="s">
        <v>327</v>
      </c>
      <c r="F8" s="3196" t="s">
        <v>2</v>
      </c>
      <c r="G8" s="3196"/>
      <c r="H8" s="3197" t="s">
        <v>328</v>
      </c>
      <c r="I8" s="3194" t="s">
        <v>5</v>
      </c>
    </row>
    <row r="9" spans="1:9" ht="38.25" customHeight="1">
      <c r="A9" s="3195"/>
      <c r="B9" s="3195"/>
      <c r="C9" s="3195"/>
      <c r="D9" s="3195"/>
      <c r="E9" s="3195"/>
      <c r="F9" s="1078" t="s">
        <v>3</v>
      </c>
      <c r="G9" s="1078" t="s">
        <v>4</v>
      </c>
      <c r="H9" s="3198"/>
      <c r="I9" s="3195"/>
    </row>
    <row r="10" spans="1:9">
      <c r="A10" s="233">
        <v>1</v>
      </c>
      <c r="B10" s="1207" t="s">
        <v>4273</v>
      </c>
      <c r="C10" s="1208"/>
      <c r="D10" s="1208"/>
      <c r="E10" s="1209"/>
      <c r="F10" s="1208"/>
      <c r="G10" s="1208"/>
      <c r="H10" s="1210"/>
      <c r="I10" s="1208"/>
    </row>
    <row r="11" spans="1:9" ht="37.5">
      <c r="A11" s="235"/>
      <c r="B11" s="282" t="s">
        <v>4274</v>
      </c>
      <c r="C11" s="1211"/>
      <c r="D11" s="1211"/>
      <c r="E11" s="349"/>
      <c r="F11" s="1211"/>
      <c r="G11" s="1211"/>
      <c r="H11" s="351"/>
      <c r="I11" s="1211"/>
    </row>
    <row r="12" spans="1:9">
      <c r="A12" s="235"/>
      <c r="B12" s="893" t="s">
        <v>4223</v>
      </c>
      <c r="C12" s="897" t="s">
        <v>4224</v>
      </c>
      <c r="D12" s="1211" t="s">
        <v>1909</v>
      </c>
      <c r="E12" s="1209" t="s">
        <v>4225</v>
      </c>
      <c r="F12" s="1211"/>
      <c r="G12" s="1211"/>
      <c r="H12" s="351" t="s">
        <v>4226</v>
      </c>
      <c r="I12" s="897" t="s">
        <v>4227</v>
      </c>
    </row>
    <row r="13" spans="1:9">
      <c r="A13" s="235"/>
      <c r="B13" s="893"/>
      <c r="C13" s="897"/>
      <c r="D13" s="1211"/>
      <c r="E13" s="349" t="s">
        <v>4228</v>
      </c>
      <c r="F13" s="1211"/>
      <c r="G13" s="1211"/>
      <c r="H13" s="351"/>
      <c r="I13" s="1211"/>
    </row>
    <row r="14" spans="1:9">
      <c r="A14" s="235"/>
      <c r="B14" s="893" t="s">
        <v>4229</v>
      </c>
      <c r="C14" s="897" t="s">
        <v>4227</v>
      </c>
      <c r="D14" s="1211"/>
      <c r="E14" s="899" t="s">
        <v>4230</v>
      </c>
      <c r="F14" s="900">
        <v>4000</v>
      </c>
      <c r="G14" s="339" t="s">
        <v>319</v>
      </c>
      <c r="H14" s="1212" t="s">
        <v>379</v>
      </c>
      <c r="I14" s="897" t="s">
        <v>4227</v>
      </c>
    </row>
    <row r="15" spans="1:9">
      <c r="A15" s="235"/>
      <c r="B15" s="893" t="s">
        <v>4231</v>
      </c>
      <c r="C15" s="897" t="s">
        <v>4232</v>
      </c>
      <c r="D15" s="1211"/>
      <c r="E15" s="349" t="s">
        <v>1937</v>
      </c>
      <c r="F15" s="1213" t="s">
        <v>4233</v>
      </c>
      <c r="G15" s="1214"/>
      <c r="H15" s="1212"/>
      <c r="I15" s="897"/>
    </row>
    <row r="16" spans="1:9">
      <c r="A16" s="235"/>
      <c r="B16" s="893"/>
      <c r="C16" s="897"/>
      <c r="D16" s="1211"/>
      <c r="E16" s="1211" t="s">
        <v>4234</v>
      </c>
      <c r="F16" s="1213"/>
      <c r="G16" s="1214"/>
      <c r="H16" s="1212"/>
      <c r="I16" s="897"/>
    </row>
    <row r="17" spans="1:9">
      <c r="A17" s="235"/>
      <c r="B17" s="893"/>
      <c r="C17" s="897"/>
      <c r="D17" s="1211"/>
      <c r="E17" s="1211" t="s">
        <v>4235</v>
      </c>
      <c r="F17" s="1213"/>
      <c r="G17" s="1214"/>
      <c r="H17" s="1212"/>
      <c r="I17" s="897"/>
    </row>
    <row r="18" spans="1:9">
      <c r="A18" s="235"/>
      <c r="B18" s="893"/>
      <c r="C18" s="897"/>
      <c r="D18" s="1211"/>
      <c r="E18" s="1211" t="s">
        <v>4236</v>
      </c>
      <c r="F18" s="1213"/>
      <c r="G18" s="1214"/>
      <c r="H18" s="1212"/>
      <c r="I18" s="897"/>
    </row>
    <row r="19" spans="1:9">
      <c r="A19" s="235"/>
      <c r="B19" s="893" t="s">
        <v>4237</v>
      </c>
      <c r="C19" s="897" t="s">
        <v>4227</v>
      </c>
      <c r="D19" s="1211"/>
      <c r="E19" s="1211"/>
      <c r="F19" s="1215">
        <v>3000</v>
      </c>
      <c r="G19" s="339" t="s">
        <v>319</v>
      </c>
      <c r="H19" s="1212" t="s">
        <v>379</v>
      </c>
      <c r="I19" s="897" t="s">
        <v>4227</v>
      </c>
    </row>
    <row r="20" spans="1:9">
      <c r="A20" s="235"/>
      <c r="B20" s="893"/>
      <c r="C20" s="897" t="s">
        <v>4238</v>
      </c>
      <c r="D20" s="1211"/>
      <c r="E20" s="1211"/>
      <c r="F20" s="1213" t="s">
        <v>4233</v>
      </c>
      <c r="G20" s="339"/>
      <c r="H20" s="1212"/>
      <c r="I20" s="897"/>
    </row>
    <row r="21" spans="1:9">
      <c r="A21" s="235"/>
      <c r="B21" s="893"/>
      <c r="C21" s="897" t="s">
        <v>390</v>
      </c>
      <c r="D21" s="1211"/>
      <c r="E21" s="1211"/>
      <c r="F21" s="1215"/>
      <c r="G21" s="339"/>
      <c r="H21" s="1212"/>
      <c r="I21" s="897"/>
    </row>
    <row r="22" spans="1:9">
      <c r="A22" s="235"/>
      <c r="B22" s="899" t="s">
        <v>4239</v>
      </c>
      <c r="C22" s="897" t="s">
        <v>2932</v>
      </c>
      <c r="D22" s="1211"/>
      <c r="E22" s="1211"/>
      <c r="F22" s="900"/>
      <c r="G22" s="339"/>
      <c r="H22" s="1212" t="s">
        <v>379</v>
      </c>
      <c r="I22" s="897" t="s">
        <v>2932</v>
      </c>
    </row>
    <row r="23" spans="1:9">
      <c r="A23" s="235"/>
      <c r="B23" s="899" t="s">
        <v>4240</v>
      </c>
      <c r="C23" s="897" t="s">
        <v>2932</v>
      </c>
      <c r="D23" s="1211"/>
      <c r="E23" s="1211"/>
      <c r="F23" s="900"/>
      <c r="G23" s="339"/>
      <c r="H23" s="1212" t="s">
        <v>379</v>
      </c>
      <c r="I23" s="897" t="s">
        <v>2932</v>
      </c>
    </row>
    <row r="24" spans="1:9">
      <c r="A24" s="236"/>
      <c r="B24" s="899" t="s">
        <v>4241</v>
      </c>
      <c r="C24" s="897" t="s">
        <v>2932</v>
      </c>
      <c r="D24" s="1211"/>
      <c r="E24" s="1211"/>
      <c r="F24" s="900"/>
      <c r="G24" s="339"/>
      <c r="H24" s="1212" t="s">
        <v>379</v>
      </c>
      <c r="I24" s="897" t="s">
        <v>2932</v>
      </c>
    </row>
    <row r="25" spans="1:9">
      <c r="A25" s="233"/>
      <c r="B25" s="899" t="s">
        <v>4242</v>
      </c>
      <c r="C25" s="897" t="s">
        <v>2932</v>
      </c>
      <c r="D25" s="1211"/>
      <c r="E25" s="1211"/>
      <c r="F25" s="900"/>
      <c r="G25" s="339"/>
      <c r="H25" s="1212" t="s">
        <v>4243</v>
      </c>
      <c r="I25" s="897" t="s">
        <v>2932</v>
      </c>
    </row>
    <row r="26" spans="1:9">
      <c r="A26" s="235"/>
      <c r="B26" s="893" t="s">
        <v>4244</v>
      </c>
      <c r="C26" s="897" t="s">
        <v>407</v>
      </c>
      <c r="D26" s="1211"/>
      <c r="E26" s="1211"/>
      <c r="F26" s="900"/>
      <c r="G26" s="339"/>
      <c r="H26" s="1212" t="s">
        <v>4245</v>
      </c>
      <c r="I26" s="897" t="s">
        <v>4227</v>
      </c>
    </row>
    <row r="27" spans="1:9">
      <c r="A27" s="236"/>
      <c r="B27" s="338" t="s">
        <v>4246</v>
      </c>
      <c r="C27" s="897"/>
      <c r="D27" s="1211"/>
      <c r="E27" s="1211"/>
      <c r="F27" s="900"/>
      <c r="G27" s="339"/>
      <c r="H27" s="1216" t="s">
        <v>4247</v>
      </c>
      <c r="I27" s="897" t="s">
        <v>4248</v>
      </c>
    </row>
    <row r="28" spans="1:9">
      <c r="A28" s="237"/>
      <c r="B28" s="893" t="s">
        <v>4249</v>
      </c>
      <c r="C28" s="897" t="s">
        <v>4250</v>
      </c>
      <c r="D28" s="1211"/>
      <c r="E28" s="1211"/>
      <c r="F28" s="900"/>
      <c r="G28" s="339"/>
      <c r="H28" s="1212" t="s">
        <v>1819</v>
      </c>
      <c r="I28" s="897" t="s">
        <v>4251</v>
      </c>
    </row>
    <row r="29" spans="1:9">
      <c r="B29" s="893" t="s">
        <v>4252</v>
      </c>
      <c r="C29" s="338"/>
      <c r="D29" s="1211"/>
      <c r="E29" s="1211"/>
      <c r="F29" s="900"/>
      <c r="G29" s="339"/>
      <c r="H29" s="1212"/>
      <c r="I29" s="897"/>
    </row>
    <row r="30" spans="1:9">
      <c r="B30" s="899" t="s">
        <v>4253</v>
      </c>
      <c r="C30" s="897" t="s">
        <v>2932</v>
      </c>
      <c r="D30" s="1211"/>
      <c r="E30" s="1211"/>
      <c r="F30" s="900"/>
      <c r="G30" s="339"/>
      <c r="H30" s="1212" t="s">
        <v>4254</v>
      </c>
      <c r="I30" s="897" t="s">
        <v>4227</v>
      </c>
    </row>
    <row r="31" spans="1:9">
      <c r="B31" s="893" t="s">
        <v>4255</v>
      </c>
      <c r="C31" s="897" t="s">
        <v>407</v>
      </c>
      <c r="D31" s="1211"/>
      <c r="E31" s="1211"/>
      <c r="F31" s="900"/>
      <c r="G31" s="339"/>
      <c r="H31" s="1212"/>
      <c r="I31" s="897" t="s">
        <v>4248</v>
      </c>
    </row>
    <row r="32" spans="1:9">
      <c r="B32" s="893" t="s">
        <v>4256</v>
      </c>
      <c r="C32" s="1217"/>
      <c r="D32" s="1211"/>
      <c r="E32" s="1211"/>
      <c r="F32" s="900"/>
      <c r="G32" s="339"/>
      <c r="H32" s="1212"/>
      <c r="I32" s="897"/>
    </row>
    <row r="33" spans="1:9">
      <c r="B33" s="893" t="s">
        <v>4257</v>
      </c>
      <c r="C33" s="1217"/>
      <c r="D33" s="1211"/>
      <c r="E33" s="1211"/>
      <c r="F33" s="900"/>
      <c r="G33" s="339"/>
      <c r="H33" s="1212"/>
      <c r="I33" s="897"/>
    </row>
    <row r="34" spans="1:9">
      <c r="B34" s="893" t="s">
        <v>4258</v>
      </c>
      <c r="C34" s="1217"/>
      <c r="D34" s="1211"/>
      <c r="E34" s="1211"/>
      <c r="F34" s="900"/>
      <c r="G34" s="339"/>
      <c r="H34" s="1212"/>
      <c r="I34" s="897"/>
    </row>
    <row r="35" spans="1:9">
      <c r="B35" s="893" t="s">
        <v>4259</v>
      </c>
      <c r="C35" s="1217"/>
      <c r="D35" s="1211" t="s">
        <v>6</v>
      </c>
      <c r="E35" s="1211"/>
      <c r="F35" s="900"/>
      <c r="G35" s="339"/>
      <c r="H35" s="1212"/>
      <c r="I35" s="897"/>
    </row>
    <row r="36" spans="1:9">
      <c r="B36" s="893" t="s">
        <v>4260</v>
      </c>
      <c r="C36" s="1217"/>
      <c r="D36" s="1211"/>
      <c r="E36" s="1211"/>
      <c r="F36" s="900"/>
      <c r="G36" s="339"/>
      <c r="H36" s="1212"/>
      <c r="I36" s="897"/>
    </row>
    <row r="37" spans="1:9">
      <c r="B37" s="1218" t="s">
        <v>4261</v>
      </c>
      <c r="C37" s="1219"/>
      <c r="D37" s="665"/>
      <c r="E37" s="665"/>
      <c r="F37" s="1220"/>
      <c r="G37" s="1221"/>
      <c r="H37" s="1222"/>
      <c r="I37" s="1223"/>
    </row>
    <row r="38" spans="1:9">
      <c r="A38" s="237"/>
      <c r="B38" s="982" t="s">
        <v>4262</v>
      </c>
      <c r="C38" s="1224" t="s">
        <v>4227</v>
      </c>
      <c r="D38" s="237"/>
      <c r="E38" s="237"/>
      <c r="F38" s="1225"/>
      <c r="G38" s="821"/>
      <c r="H38" s="1226">
        <v>23437</v>
      </c>
      <c r="I38" s="1224" t="s">
        <v>4227</v>
      </c>
    </row>
    <row r="39" spans="1:9" ht="21">
      <c r="A39" s="237"/>
      <c r="B39" s="3" t="s">
        <v>4263</v>
      </c>
      <c r="C39" s="270"/>
      <c r="D39" s="237"/>
      <c r="E39" s="237"/>
      <c r="F39" s="1225"/>
      <c r="G39" s="821"/>
      <c r="H39" s="1226"/>
      <c r="I39" s="1224"/>
    </row>
    <row r="40" spans="1:9" ht="21">
      <c r="A40" s="237"/>
      <c r="B40" s="3" t="s">
        <v>4264</v>
      </c>
      <c r="C40" s="1224"/>
      <c r="D40" s="237"/>
      <c r="E40" s="237"/>
      <c r="F40" s="237"/>
      <c r="G40" s="237"/>
      <c r="H40" s="1226"/>
      <c r="I40" s="1224"/>
    </row>
    <row r="41" spans="1:9" ht="21">
      <c r="A41" s="237"/>
      <c r="B41" s="3" t="s">
        <v>4265</v>
      </c>
      <c r="C41" s="237"/>
      <c r="D41" s="237"/>
      <c r="E41" s="237"/>
      <c r="F41" s="237"/>
      <c r="G41" s="237"/>
      <c r="H41" s="237"/>
      <c r="I41" s="237"/>
    </row>
    <row r="42" spans="1:9">
      <c r="A42" s="237"/>
      <c r="B42" s="982" t="s">
        <v>4266</v>
      </c>
      <c r="C42" s="1224" t="s">
        <v>4227</v>
      </c>
      <c r="D42" s="237"/>
      <c r="E42" s="237"/>
      <c r="F42" s="1227" t="s">
        <v>4233</v>
      </c>
      <c r="G42" s="821"/>
      <c r="H42" s="1226" t="s">
        <v>1392</v>
      </c>
      <c r="I42" s="1224" t="s">
        <v>4227</v>
      </c>
    </row>
    <row r="43" spans="1:9">
      <c r="A43" s="237"/>
      <c r="B43" s="982"/>
      <c r="C43" s="1224" t="s">
        <v>4238</v>
      </c>
      <c r="D43" s="237"/>
      <c r="E43" s="237"/>
      <c r="F43" s="1228">
        <v>3000</v>
      </c>
      <c r="G43" s="821" t="s">
        <v>319</v>
      </c>
      <c r="H43" s="1226"/>
      <c r="I43" s="1224"/>
    </row>
    <row r="44" spans="1:9">
      <c r="A44" s="237"/>
      <c r="B44" s="237"/>
      <c r="C44" s="1224" t="s">
        <v>390</v>
      </c>
      <c r="D44" s="237"/>
      <c r="E44" s="237"/>
      <c r="F44" s="1227" t="s">
        <v>4233</v>
      </c>
      <c r="G44" s="821"/>
      <c r="H44" s="1226"/>
      <c r="I44" s="1224"/>
    </row>
    <row r="45" spans="1:9">
      <c r="A45" s="237"/>
      <c r="B45" s="237"/>
      <c r="C45" s="1224" t="s">
        <v>390</v>
      </c>
      <c r="D45" s="237"/>
      <c r="E45" s="237"/>
      <c r="F45" s="1225"/>
      <c r="G45" s="821"/>
      <c r="H45" s="1226" t="s">
        <v>4267</v>
      </c>
      <c r="I45" s="1224" t="s">
        <v>4227</v>
      </c>
    </row>
    <row r="46" spans="1:9">
      <c r="A46" s="237"/>
      <c r="B46" s="237"/>
      <c r="C46" s="1224" t="s">
        <v>4268</v>
      </c>
      <c r="D46" s="237"/>
      <c r="E46" s="237"/>
      <c r="F46" s="1225"/>
      <c r="G46" s="821"/>
      <c r="H46" s="1226"/>
      <c r="I46" s="1224"/>
    </row>
    <row r="47" spans="1:9">
      <c r="A47" s="237"/>
      <c r="B47" s="270" t="s">
        <v>4269</v>
      </c>
      <c r="C47" s="323" t="s">
        <v>620</v>
      </c>
      <c r="D47" s="237"/>
      <c r="E47" s="237"/>
      <c r="F47" s="1225"/>
      <c r="G47" s="821"/>
      <c r="H47" s="1226" t="s">
        <v>4270</v>
      </c>
      <c r="I47" s="1224" t="s">
        <v>374</v>
      </c>
    </row>
    <row r="48" spans="1:9">
      <c r="A48" s="237"/>
      <c r="B48" s="270" t="s">
        <v>4271</v>
      </c>
      <c r="C48" s="323" t="s">
        <v>620</v>
      </c>
      <c r="D48" s="237"/>
      <c r="E48" s="237"/>
      <c r="F48" s="1225">
        <v>20000</v>
      </c>
      <c r="G48" s="821" t="s">
        <v>319</v>
      </c>
      <c r="H48" s="1226" t="s">
        <v>4270</v>
      </c>
      <c r="I48" s="1224" t="s">
        <v>374</v>
      </c>
    </row>
    <row r="49" spans="1:9">
      <c r="A49" s="237"/>
      <c r="B49" s="270" t="s">
        <v>4272</v>
      </c>
      <c r="C49" s="1224"/>
      <c r="D49" s="237"/>
      <c r="E49" s="237"/>
      <c r="F49" s="1225">
        <v>20000</v>
      </c>
      <c r="G49" s="821" t="s">
        <v>319</v>
      </c>
      <c r="H49" s="1226"/>
      <c r="I49" s="1224"/>
    </row>
    <row r="50" spans="1:9">
      <c r="A50" s="237"/>
      <c r="B50" s="982"/>
      <c r="C50" s="237"/>
      <c r="D50" s="237"/>
      <c r="E50" s="427" t="s">
        <v>1912</v>
      </c>
      <c r="F50" s="1229">
        <f>SUM(F10:F49)</f>
        <v>50000</v>
      </c>
      <c r="G50" s="1079" t="s">
        <v>319</v>
      </c>
      <c r="H50" s="237"/>
      <c r="I50" s="237"/>
    </row>
  </sheetData>
  <mergeCells count="10">
    <mergeCell ref="A1:I1"/>
    <mergeCell ref="A2:I2"/>
    <mergeCell ref="A8:A9"/>
    <mergeCell ref="B8:B9"/>
    <mergeCell ref="C8:C9"/>
    <mergeCell ref="D8:D9"/>
    <mergeCell ref="E8:E9"/>
    <mergeCell ref="F8:G8"/>
    <mergeCell ref="H8:H9"/>
    <mergeCell ref="I8:I9"/>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46" workbookViewId="0">
      <selection sqref="A1:XFD1048576"/>
    </sheetView>
  </sheetViews>
  <sheetFormatPr defaultColWidth="9" defaultRowHeight="18.75"/>
  <cols>
    <col min="1" max="1" width="4.25" style="231" customWidth="1"/>
    <col min="2" max="2" width="45" style="241" customWidth="1"/>
    <col min="3" max="3" width="12.75" style="231" customWidth="1"/>
    <col min="4" max="4" width="8.75" style="231" customWidth="1"/>
    <col min="5" max="5" width="29.375" style="231" customWidth="1"/>
    <col min="6" max="6" width="7.375" style="231" customWidth="1"/>
    <col min="7" max="7" width="5.375" style="231" bestFit="1" customWidth="1"/>
    <col min="8" max="8" width="10.125" style="231" customWidth="1"/>
    <col min="9" max="9" width="8.375" style="231" customWidth="1"/>
    <col min="10" max="16384" width="9" style="231"/>
  </cols>
  <sheetData>
    <row r="1" spans="1:9">
      <c r="A1" s="3158" t="s">
        <v>702</v>
      </c>
      <c r="B1" s="3158"/>
      <c r="C1" s="3158"/>
      <c r="D1" s="3158"/>
      <c r="E1" s="3158"/>
      <c r="F1" s="3158"/>
      <c r="G1" s="3158"/>
      <c r="H1" s="3158"/>
      <c r="I1" s="3158"/>
    </row>
    <row r="2" spans="1:9">
      <c r="A2" s="3158" t="s">
        <v>2006</v>
      </c>
      <c r="B2" s="3158"/>
      <c r="C2" s="3158"/>
      <c r="D2" s="3158"/>
      <c r="E2" s="3158"/>
      <c r="F2" s="3158"/>
      <c r="G2" s="3158"/>
      <c r="H2" s="3158"/>
      <c r="I2" s="232"/>
    </row>
    <row r="3" spans="1:9">
      <c r="A3" s="879" t="s">
        <v>4610</v>
      </c>
      <c r="B3" s="231"/>
    </row>
    <row r="4" spans="1:9">
      <c r="A4" s="232" t="s">
        <v>4611</v>
      </c>
      <c r="B4" s="231"/>
    </row>
    <row r="5" spans="1:9">
      <c r="A5" s="232" t="s">
        <v>329</v>
      </c>
      <c r="B5" s="244"/>
    </row>
    <row r="6" spans="1:9">
      <c r="B6" s="231" t="s">
        <v>4612</v>
      </c>
    </row>
    <row r="7" spans="1:9">
      <c r="A7" s="232"/>
      <c r="B7" s="244"/>
    </row>
    <row r="8" spans="1:9">
      <c r="A8" s="232" t="s">
        <v>332</v>
      </c>
      <c r="B8" s="244"/>
    </row>
    <row r="9" spans="1:9">
      <c r="A9" s="232"/>
      <c r="B9" s="231" t="s">
        <v>4613</v>
      </c>
    </row>
    <row r="10" spans="1:9">
      <c r="A10" s="232"/>
      <c r="B10" s="231" t="s">
        <v>4614</v>
      </c>
    </row>
    <row r="11" spans="1:9">
      <c r="A11" s="232"/>
      <c r="B11" s="231"/>
    </row>
    <row r="12" spans="1:9">
      <c r="A12" s="232"/>
      <c r="B12" s="244"/>
    </row>
    <row r="13" spans="1:9" ht="18.75" customHeight="1">
      <c r="A13" s="3208" t="s">
        <v>0</v>
      </c>
      <c r="B13" s="3208" t="s">
        <v>325</v>
      </c>
      <c r="C13" s="3208" t="s">
        <v>326</v>
      </c>
      <c r="D13" s="3208" t="s">
        <v>1</v>
      </c>
      <c r="E13" s="3208" t="s">
        <v>327</v>
      </c>
      <c r="F13" s="3210" t="s">
        <v>2</v>
      </c>
      <c r="G13" s="3211"/>
      <c r="H13" s="3212" t="s">
        <v>328</v>
      </c>
      <c r="I13" s="3208" t="s">
        <v>5</v>
      </c>
    </row>
    <row r="14" spans="1:9">
      <c r="A14" s="3209"/>
      <c r="B14" s="3209"/>
      <c r="C14" s="3209"/>
      <c r="D14" s="3209"/>
      <c r="E14" s="3209"/>
      <c r="F14" s="2686" t="s">
        <v>3</v>
      </c>
      <c r="G14" s="2659" t="s">
        <v>4</v>
      </c>
      <c r="H14" s="3213"/>
      <c r="I14" s="3209"/>
    </row>
    <row r="15" spans="1:9">
      <c r="A15" s="1210">
        <v>1</v>
      </c>
      <c r="B15" s="1207" t="s">
        <v>4679</v>
      </c>
      <c r="C15" s="1208"/>
      <c r="D15" s="1208"/>
      <c r="E15" s="1208"/>
      <c r="F15" s="1208"/>
      <c r="G15" s="1208"/>
      <c r="H15" s="1208"/>
      <c r="I15" s="1208"/>
    </row>
    <row r="16" spans="1:9">
      <c r="A16" s="1211"/>
      <c r="B16" s="1319" t="s">
        <v>6177</v>
      </c>
      <c r="C16" s="1211"/>
      <c r="D16" s="1211"/>
      <c r="E16" s="1211"/>
      <c r="F16" s="1211"/>
      <c r="G16" s="1211"/>
      <c r="H16" s="1211"/>
      <c r="I16" s="1211"/>
    </row>
    <row r="17" spans="1:9">
      <c r="A17" s="1211"/>
      <c r="B17" s="1211" t="s">
        <v>4615</v>
      </c>
      <c r="C17" s="351"/>
      <c r="D17" s="351"/>
      <c r="E17" s="1320"/>
      <c r="F17" s="351"/>
      <c r="G17" s="351"/>
      <c r="H17" s="351"/>
      <c r="I17" s="351" t="s">
        <v>2942</v>
      </c>
    </row>
    <row r="18" spans="1:9">
      <c r="A18" s="1211"/>
      <c r="B18" s="1211" t="s">
        <v>4616</v>
      </c>
      <c r="C18" s="351" t="s">
        <v>4617</v>
      </c>
      <c r="D18" s="351" t="s">
        <v>1082</v>
      </c>
      <c r="E18" s="1320" t="s">
        <v>4618</v>
      </c>
      <c r="F18" s="351"/>
      <c r="G18" s="351"/>
      <c r="H18" s="351" t="s">
        <v>352</v>
      </c>
      <c r="I18" s="351" t="s">
        <v>1408</v>
      </c>
    </row>
    <row r="19" spans="1:9">
      <c r="A19" s="1211"/>
      <c r="B19" s="1211"/>
      <c r="C19" s="351"/>
      <c r="D19" s="351"/>
      <c r="E19" s="1320" t="s">
        <v>4619</v>
      </c>
      <c r="F19" s="351"/>
      <c r="G19" s="351"/>
      <c r="H19" s="351"/>
      <c r="I19" s="351" t="s">
        <v>4620</v>
      </c>
    </row>
    <row r="20" spans="1:9">
      <c r="A20" s="1211"/>
      <c r="B20" s="1211" t="s">
        <v>4621</v>
      </c>
      <c r="C20" s="351" t="s">
        <v>2438</v>
      </c>
      <c r="D20" s="351" t="s">
        <v>602</v>
      </c>
      <c r="E20" s="1320" t="s">
        <v>4622</v>
      </c>
      <c r="F20" s="351"/>
      <c r="G20" s="351"/>
      <c r="H20" s="351" t="s">
        <v>352</v>
      </c>
      <c r="I20" s="351" t="s">
        <v>4620</v>
      </c>
    </row>
    <row r="21" spans="1:9">
      <c r="A21" s="351"/>
      <c r="B21" s="1211"/>
      <c r="C21" s="351"/>
      <c r="D21" s="351"/>
      <c r="E21" s="1320" t="s">
        <v>4623</v>
      </c>
      <c r="F21" s="351"/>
      <c r="G21" s="351"/>
      <c r="H21" s="351"/>
      <c r="I21" s="351"/>
    </row>
    <row r="22" spans="1:9">
      <c r="A22" s="1211"/>
      <c r="B22" s="1211" t="s">
        <v>4624</v>
      </c>
      <c r="C22" s="351" t="s">
        <v>4041</v>
      </c>
      <c r="D22" s="351" t="s">
        <v>3995</v>
      </c>
      <c r="E22" s="1320" t="s">
        <v>4625</v>
      </c>
      <c r="F22" s="351"/>
      <c r="G22" s="351"/>
      <c r="H22" s="351" t="s">
        <v>352</v>
      </c>
      <c r="I22" s="351" t="s">
        <v>4620</v>
      </c>
    </row>
    <row r="23" spans="1:9">
      <c r="A23" s="1211"/>
      <c r="B23" s="1211"/>
      <c r="C23" s="351"/>
      <c r="D23" s="351"/>
      <c r="E23" s="231" t="s">
        <v>4626</v>
      </c>
      <c r="F23" s="351"/>
      <c r="G23" s="351"/>
      <c r="H23" s="351"/>
      <c r="I23" s="351"/>
    </row>
    <row r="24" spans="1:9">
      <c r="A24" s="1211"/>
      <c r="B24" s="1211" t="s">
        <v>4627</v>
      </c>
      <c r="C24" s="351" t="s">
        <v>4628</v>
      </c>
      <c r="D24" s="351" t="s">
        <v>1082</v>
      </c>
      <c r="E24" s="231" t="s">
        <v>4629</v>
      </c>
      <c r="F24" s="351"/>
      <c r="G24" s="351"/>
      <c r="H24" s="351" t="s">
        <v>352</v>
      </c>
      <c r="I24" s="351" t="s">
        <v>4620</v>
      </c>
    </row>
    <row r="25" spans="1:9">
      <c r="A25" s="1211"/>
      <c r="B25" s="1211" t="s">
        <v>4630</v>
      </c>
      <c r="C25" s="351" t="s">
        <v>4631</v>
      </c>
      <c r="D25" s="351"/>
      <c r="E25" s="1320" t="s">
        <v>4632</v>
      </c>
      <c r="F25" s="351"/>
      <c r="G25" s="351"/>
      <c r="H25" s="351"/>
      <c r="I25" s="351"/>
    </row>
    <row r="26" spans="1:9">
      <c r="A26" s="1211"/>
      <c r="B26" s="1211" t="s">
        <v>4633</v>
      </c>
      <c r="C26" s="351"/>
      <c r="D26" s="351"/>
      <c r="E26" s="1320" t="s">
        <v>4634</v>
      </c>
      <c r="F26" s="1211"/>
      <c r="G26" s="351"/>
      <c r="H26" s="351"/>
      <c r="I26" s="351"/>
    </row>
    <row r="27" spans="1:9">
      <c r="A27" s="1211"/>
      <c r="B27" s="1211" t="s">
        <v>4635</v>
      </c>
      <c r="C27" s="351"/>
      <c r="D27" s="351"/>
      <c r="E27" s="231" t="s">
        <v>4636</v>
      </c>
      <c r="F27" s="1211"/>
      <c r="G27" s="351"/>
      <c r="H27" s="351"/>
      <c r="I27" s="351"/>
    </row>
    <row r="28" spans="1:9">
      <c r="A28" s="1211"/>
      <c r="B28" s="1211" t="s">
        <v>4637</v>
      </c>
      <c r="C28" s="351" t="s">
        <v>1690</v>
      </c>
      <c r="D28" s="351" t="s">
        <v>1082</v>
      </c>
      <c r="E28" s="1320" t="s">
        <v>4638</v>
      </c>
      <c r="F28" s="1321">
        <v>20000</v>
      </c>
      <c r="G28" s="231" t="s">
        <v>324</v>
      </c>
      <c r="H28" s="351" t="s">
        <v>4525</v>
      </c>
      <c r="I28" s="351" t="s">
        <v>4620</v>
      </c>
    </row>
    <row r="29" spans="1:9">
      <c r="A29" s="1211"/>
      <c r="B29" s="1211"/>
      <c r="C29" s="351" t="s">
        <v>4473</v>
      </c>
      <c r="D29" s="351"/>
      <c r="E29" s="1320" t="s">
        <v>4640</v>
      </c>
      <c r="F29" s="1322" t="s">
        <v>4641</v>
      </c>
      <c r="G29" s="351"/>
      <c r="H29" s="351" t="s">
        <v>6290</v>
      </c>
      <c r="I29" s="351"/>
    </row>
    <row r="30" spans="1:9">
      <c r="A30" s="1211"/>
      <c r="B30" s="1211"/>
      <c r="C30" s="1320" t="s">
        <v>4643</v>
      </c>
      <c r="D30" s="351"/>
      <c r="E30" s="1320" t="s">
        <v>4644</v>
      </c>
      <c r="F30" s="1322" t="s">
        <v>4645</v>
      </c>
      <c r="G30" s="351"/>
      <c r="H30" s="351"/>
      <c r="I30" s="351"/>
    </row>
    <row r="31" spans="1:9">
      <c r="A31" s="1211"/>
      <c r="B31" s="1211" t="s">
        <v>4646</v>
      </c>
      <c r="C31" s="351" t="s">
        <v>1690</v>
      </c>
      <c r="D31" s="351" t="s">
        <v>602</v>
      </c>
      <c r="E31" s="231" t="s">
        <v>4647</v>
      </c>
      <c r="F31" s="1323" t="s">
        <v>6291</v>
      </c>
      <c r="G31" s="351"/>
      <c r="H31" s="351" t="s">
        <v>4639</v>
      </c>
      <c r="I31" s="351" t="s">
        <v>4649</v>
      </c>
    </row>
    <row r="32" spans="1:9">
      <c r="A32" s="1211"/>
      <c r="B32" s="1211"/>
      <c r="C32" s="351"/>
      <c r="D32" s="351"/>
      <c r="E32" s="1320" t="s">
        <v>4650</v>
      </c>
      <c r="F32" s="351"/>
      <c r="G32" s="351"/>
      <c r="H32" s="351" t="s">
        <v>4642</v>
      </c>
      <c r="I32" s="351"/>
    </row>
    <row r="33" spans="1:9">
      <c r="A33" s="1211"/>
      <c r="B33" s="1211"/>
      <c r="C33" s="351"/>
      <c r="D33" s="351"/>
      <c r="F33" s="351"/>
      <c r="G33" s="351"/>
      <c r="H33" s="351"/>
      <c r="I33" s="351"/>
    </row>
    <row r="34" spans="1:9">
      <c r="A34" s="1211"/>
      <c r="B34" s="1211" t="s">
        <v>4652</v>
      </c>
      <c r="C34" s="351" t="s">
        <v>6292</v>
      </c>
      <c r="D34" s="351" t="s">
        <v>1082</v>
      </c>
      <c r="F34" s="1321">
        <v>20000</v>
      </c>
      <c r="G34" s="231" t="s">
        <v>324</v>
      </c>
      <c r="H34" s="351" t="s">
        <v>6293</v>
      </c>
      <c r="I34" s="1324" t="s">
        <v>4653</v>
      </c>
    </row>
    <row r="35" spans="1:9">
      <c r="A35" s="1211"/>
      <c r="B35" s="1211" t="s">
        <v>4654</v>
      </c>
      <c r="C35" s="351"/>
      <c r="D35" s="351"/>
      <c r="F35" s="1322" t="s">
        <v>6294</v>
      </c>
      <c r="G35" s="351"/>
      <c r="H35" s="351" t="s">
        <v>6295</v>
      </c>
      <c r="I35" s="1324"/>
    </row>
    <row r="36" spans="1:9">
      <c r="A36" s="1211"/>
      <c r="B36" s="231" t="s">
        <v>4655</v>
      </c>
      <c r="C36" s="351"/>
      <c r="D36" s="351"/>
      <c r="E36" s="1320"/>
      <c r="F36" s="1322" t="s">
        <v>6296</v>
      </c>
      <c r="G36" s="351"/>
      <c r="H36" s="351"/>
      <c r="I36" s="351"/>
    </row>
    <row r="37" spans="1:9">
      <c r="A37" s="1211"/>
      <c r="B37" s="1211" t="s">
        <v>4656</v>
      </c>
      <c r="C37" s="351"/>
      <c r="D37" s="351"/>
      <c r="E37" s="1320"/>
      <c r="F37" s="1323" t="s">
        <v>4648</v>
      </c>
      <c r="G37" s="351"/>
      <c r="H37" s="351"/>
      <c r="I37" s="1322"/>
    </row>
    <row r="38" spans="1:9">
      <c r="A38" s="1211"/>
      <c r="B38" s="1211" t="s">
        <v>6178</v>
      </c>
      <c r="C38" s="351"/>
      <c r="D38" s="351"/>
      <c r="E38" s="1320"/>
      <c r="F38" s="1325"/>
      <c r="G38" s="350"/>
      <c r="H38" s="108"/>
      <c r="I38" s="1322"/>
    </row>
    <row r="39" spans="1:9">
      <c r="A39" s="1211"/>
      <c r="B39" s="1211" t="s">
        <v>6179</v>
      </c>
      <c r="C39" s="351"/>
      <c r="D39" s="351"/>
      <c r="E39" s="1320"/>
      <c r="F39" s="80"/>
      <c r="G39" s="80"/>
      <c r="I39" s="1324"/>
    </row>
    <row r="40" spans="1:9">
      <c r="A40" s="1211"/>
      <c r="B40" s="1211" t="s">
        <v>6180</v>
      </c>
      <c r="C40" s="351"/>
      <c r="D40" s="351"/>
      <c r="E40" s="1320"/>
      <c r="F40" s="80"/>
      <c r="G40" s="80"/>
      <c r="I40" s="1324"/>
    </row>
    <row r="41" spans="1:9">
      <c r="A41" s="1211"/>
      <c r="B41" s="893" t="s">
        <v>4657</v>
      </c>
      <c r="C41" s="351" t="s">
        <v>2438</v>
      </c>
      <c r="D41" s="351" t="s">
        <v>602</v>
      </c>
      <c r="E41" s="1320"/>
      <c r="F41" s="351"/>
      <c r="G41" s="351"/>
      <c r="H41" s="1326" t="s">
        <v>3374</v>
      </c>
      <c r="I41" s="351" t="s">
        <v>4620</v>
      </c>
    </row>
    <row r="42" spans="1:9">
      <c r="A42" s="1211"/>
      <c r="B42" s="893" t="s">
        <v>4658</v>
      </c>
      <c r="C42" s="351" t="s">
        <v>4041</v>
      </c>
      <c r="D42" s="351" t="s">
        <v>3995</v>
      </c>
      <c r="E42" s="1320"/>
      <c r="F42" s="351"/>
      <c r="G42" s="351"/>
      <c r="H42" s="1326"/>
      <c r="I42" s="351" t="s">
        <v>4649</v>
      </c>
    </row>
    <row r="43" spans="1:9">
      <c r="A43" s="1211"/>
      <c r="B43" s="893" t="s">
        <v>4659</v>
      </c>
      <c r="C43" s="351"/>
      <c r="D43" s="351"/>
      <c r="E43" s="1320"/>
      <c r="F43" s="351"/>
      <c r="G43" s="351"/>
      <c r="H43" s="351"/>
      <c r="I43" s="351" t="s">
        <v>4651</v>
      </c>
    </row>
    <row r="44" spans="1:9">
      <c r="A44" s="1211"/>
      <c r="B44" s="366" t="s">
        <v>4660</v>
      </c>
      <c r="C44" s="351" t="s">
        <v>4661</v>
      </c>
      <c r="D44" s="351"/>
      <c r="E44" s="1320"/>
      <c r="F44" s="351"/>
      <c r="G44" s="351"/>
      <c r="H44" s="351"/>
      <c r="I44" s="80"/>
    </row>
    <row r="45" spans="1:9">
      <c r="A45" s="1211"/>
      <c r="B45" s="366" t="s">
        <v>4662</v>
      </c>
      <c r="C45" s="351" t="s">
        <v>4663</v>
      </c>
      <c r="D45" s="351"/>
      <c r="E45" s="1320"/>
      <c r="F45" s="351"/>
      <c r="G45" s="351"/>
      <c r="H45" s="351"/>
      <c r="I45" s="1211"/>
    </row>
    <row r="46" spans="1:9" ht="21">
      <c r="A46" s="1211"/>
      <c r="B46" s="521" t="s">
        <v>4664</v>
      </c>
      <c r="C46" s="1211"/>
      <c r="D46" s="351"/>
      <c r="E46" s="1320"/>
      <c r="F46" s="351"/>
      <c r="G46" s="351"/>
      <c r="H46" s="351"/>
      <c r="I46" s="351"/>
    </row>
    <row r="47" spans="1:9" ht="21">
      <c r="A47" s="1211"/>
      <c r="B47" s="1327" t="s">
        <v>4665</v>
      </c>
      <c r="C47" s="351"/>
      <c r="D47" s="351"/>
      <c r="E47" s="1320"/>
      <c r="F47" s="351"/>
      <c r="G47" s="351"/>
      <c r="H47" s="351"/>
      <c r="I47" s="351"/>
    </row>
    <row r="48" spans="1:9">
      <c r="A48" s="1211"/>
      <c r="B48" s="1211" t="s">
        <v>6297</v>
      </c>
      <c r="C48" s="351"/>
      <c r="D48" s="351"/>
      <c r="E48" s="1320"/>
      <c r="F48" s="1323"/>
      <c r="G48" s="351"/>
      <c r="H48" s="898"/>
      <c r="I48" s="351"/>
    </row>
    <row r="49" spans="1:11">
      <c r="A49" s="1211"/>
      <c r="B49" s="1211" t="s">
        <v>6298</v>
      </c>
      <c r="C49" s="1211"/>
      <c r="D49" s="351"/>
      <c r="E49" s="1320"/>
      <c r="G49" s="351"/>
      <c r="H49" s="351"/>
      <c r="I49" s="351"/>
      <c r="K49" s="1328"/>
    </row>
    <row r="50" spans="1:11">
      <c r="A50" s="1211"/>
      <c r="B50" s="1211" t="s">
        <v>4666</v>
      </c>
      <c r="C50" s="351" t="s">
        <v>1690</v>
      </c>
      <c r="D50" s="351"/>
      <c r="E50" s="1320"/>
      <c r="F50" s="351"/>
      <c r="G50" s="351"/>
      <c r="H50" s="1329" t="s">
        <v>4667</v>
      </c>
      <c r="I50" s="351" t="s">
        <v>4620</v>
      </c>
      <c r="K50" s="1328"/>
    </row>
    <row r="51" spans="1:11">
      <c r="A51" s="1211"/>
      <c r="B51" s="1211" t="s">
        <v>4668</v>
      </c>
      <c r="C51" s="351" t="s">
        <v>1758</v>
      </c>
      <c r="D51" s="351"/>
      <c r="E51" s="1320"/>
      <c r="F51" s="351"/>
      <c r="G51" s="351"/>
      <c r="H51" s="1326" t="s">
        <v>3374</v>
      </c>
      <c r="I51" s="351" t="s">
        <v>4649</v>
      </c>
    </row>
    <row r="52" spans="1:11">
      <c r="A52" s="1211"/>
      <c r="B52" s="1211" t="s">
        <v>4669</v>
      </c>
      <c r="C52" s="351" t="s">
        <v>1758</v>
      </c>
      <c r="D52" s="351"/>
      <c r="E52" s="1320"/>
      <c r="F52" s="351"/>
      <c r="G52" s="351"/>
      <c r="H52" s="1326" t="s">
        <v>3374</v>
      </c>
      <c r="I52" s="351" t="s">
        <v>4651</v>
      </c>
    </row>
    <row r="53" spans="1:11">
      <c r="A53" s="1211"/>
      <c r="B53" s="1211" t="s">
        <v>6299</v>
      </c>
      <c r="C53" s="351"/>
      <c r="D53" s="351"/>
      <c r="E53" s="1320"/>
      <c r="F53" s="351"/>
      <c r="G53" s="351"/>
      <c r="H53" s="351"/>
      <c r="I53" s="351"/>
    </row>
    <row r="54" spans="1:11">
      <c r="A54" s="1211"/>
      <c r="B54" s="1211" t="s">
        <v>6300</v>
      </c>
      <c r="C54" s="1320" t="s">
        <v>6301</v>
      </c>
      <c r="D54" s="351"/>
      <c r="E54" s="1320"/>
      <c r="F54" s="1321">
        <v>10000</v>
      </c>
      <c r="G54" s="231" t="s">
        <v>324</v>
      </c>
      <c r="H54" s="351" t="s">
        <v>6302</v>
      </c>
      <c r="I54" s="351" t="s">
        <v>4620</v>
      </c>
    </row>
    <row r="55" spans="1:11">
      <c r="A55" s="1211"/>
      <c r="B55" s="1211" t="s">
        <v>4671</v>
      </c>
      <c r="C55" s="351" t="s">
        <v>4672</v>
      </c>
      <c r="D55" s="351"/>
      <c r="E55" s="1320"/>
      <c r="F55" s="1322" t="s">
        <v>6303</v>
      </c>
      <c r="G55" s="351"/>
      <c r="H55" s="351"/>
      <c r="I55" s="351"/>
    </row>
    <row r="56" spans="1:11">
      <c r="A56" s="1211"/>
      <c r="B56" s="1211" t="s">
        <v>4673</v>
      </c>
      <c r="C56" s="351"/>
      <c r="D56" s="351"/>
      <c r="E56" s="1320"/>
      <c r="F56" s="351"/>
      <c r="G56" s="351"/>
      <c r="H56" s="351"/>
      <c r="I56" s="351"/>
    </row>
    <row r="57" spans="1:11">
      <c r="A57" s="1211"/>
      <c r="B57" s="1211" t="s">
        <v>6304</v>
      </c>
      <c r="C57" s="351" t="s">
        <v>6181</v>
      </c>
      <c r="D57" s="351"/>
      <c r="E57" s="1320"/>
      <c r="F57" s="1321">
        <v>10000</v>
      </c>
      <c r="G57" s="231" t="s">
        <v>324</v>
      </c>
      <c r="H57" s="351" t="s">
        <v>1531</v>
      </c>
      <c r="I57" s="351" t="s">
        <v>4674</v>
      </c>
    </row>
    <row r="58" spans="1:11">
      <c r="A58" s="1211"/>
      <c r="B58" s="1211" t="s">
        <v>4675</v>
      </c>
      <c r="C58" s="1320" t="s">
        <v>4676</v>
      </c>
      <c r="D58" s="351"/>
      <c r="E58" s="1320"/>
      <c r="F58" s="2660" t="s">
        <v>6182</v>
      </c>
      <c r="G58" s="351"/>
      <c r="H58" s="351"/>
      <c r="I58" s="351" t="s">
        <v>4651</v>
      </c>
    </row>
    <row r="59" spans="1:11">
      <c r="A59" s="1211"/>
      <c r="B59" s="1233"/>
      <c r="C59" s="1320" t="s">
        <v>4677</v>
      </c>
      <c r="D59" s="351"/>
      <c r="E59" s="1320"/>
      <c r="F59" s="2660" t="s">
        <v>6305</v>
      </c>
      <c r="G59" s="351"/>
      <c r="H59" s="351"/>
      <c r="I59" s="351"/>
    </row>
    <row r="60" spans="1:11">
      <c r="A60" s="1211"/>
      <c r="B60" s="1233"/>
      <c r="C60" s="1320" t="s">
        <v>4678</v>
      </c>
      <c r="D60" s="351"/>
      <c r="E60" s="1320"/>
      <c r="F60" s="1330"/>
      <c r="G60" s="1331"/>
      <c r="H60" s="1331"/>
      <c r="I60" s="1331"/>
    </row>
    <row r="61" spans="1:11">
      <c r="A61" s="1239"/>
      <c r="B61" s="1239"/>
      <c r="C61" s="1239"/>
      <c r="D61" s="1331"/>
      <c r="E61" s="1330"/>
      <c r="F61" s="1330"/>
      <c r="G61" s="1331"/>
      <c r="H61" s="1331"/>
      <c r="I61" s="1331"/>
    </row>
    <row r="62" spans="1:11">
      <c r="A62" s="1501"/>
      <c r="B62" s="110"/>
      <c r="C62" s="216"/>
      <c r="D62" s="216"/>
      <c r="E62" s="1332" t="s">
        <v>6183</v>
      </c>
      <c r="F62" s="1333">
        <f>SUM(F28:F61)</f>
        <v>60000</v>
      </c>
      <c r="G62" s="1501" t="s">
        <v>324</v>
      </c>
      <c r="H62" s="216"/>
      <c r="I62" s="216"/>
    </row>
    <row r="63" spans="1:11">
      <c r="F63" s="868"/>
    </row>
    <row r="64" spans="1:11">
      <c r="F64" s="868"/>
    </row>
  </sheetData>
  <mergeCells count="10">
    <mergeCell ref="A1:I1"/>
    <mergeCell ref="A2:H2"/>
    <mergeCell ref="A13:A14"/>
    <mergeCell ref="B13:B14"/>
    <mergeCell ref="C13:C14"/>
    <mergeCell ref="D13:D14"/>
    <mergeCell ref="E13:E14"/>
    <mergeCell ref="F13:G13"/>
    <mergeCell ref="H13:H14"/>
    <mergeCell ref="I13:I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5"/>
  <sheetViews>
    <sheetView topLeftCell="B70" zoomScale="154" zoomScaleNormal="154" workbookViewId="0">
      <selection activeCell="C83" sqref="C83"/>
    </sheetView>
  </sheetViews>
  <sheetFormatPr defaultColWidth="9" defaultRowHeight="12"/>
  <cols>
    <col min="1" max="1" width="9" style="410"/>
    <col min="2" max="2" width="44.125" style="410" customWidth="1"/>
    <col min="3" max="3" width="11.375" style="410" customWidth="1"/>
    <col min="4" max="4" width="10.625" style="411" customWidth="1"/>
    <col min="5" max="5" width="12.375" style="412" customWidth="1"/>
    <col min="6" max="7" width="9" style="411"/>
    <col min="8" max="8" width="9" style="410"/>
    <col min="9" max="9" width="9" style="411"/>
    <col min="10" max="16384" width="9" style="410"/>
  </cols>
  <sheetData>
    <row r="1" spans="1:12" s="1315" customFormat="1" ht="15">
      <c r="A1" s="3206" t="s">
        <v>702</v>
      </c>
      <c r="B1" s="3206"/>
      <c r="C1" s="3206"/>
      <c r="D1" s="3206"/>
      <c r="E1" s="3206"/>
      <c r="F1" s="3206"/>
      <c r="G1" s="3206"/>
      <c r="H1" s="3206"/>
      <c r="I1" s="3206"/>
    </row>
    <row r="2" spans="1:12" s="1315" customFormat="1" ht="15">
      <c r="A2" s="3206" t="s">
        <v>1288</v>
      </c>
      <c r="B2" s="3206"/>
      <c r="C2" s="3206"/>
      <c r="D2" s="3206"/>
      <c r="E2" s="3206"/>
      <c r="F2" s="3206"/>
      <c r="G2" s="3206"/>
      <c r="H2" s="3206"/>
      <c r="I2" s="1316"/>
    </row>
    <row r="3" spans="1:12" s="1315" customFormat="1" ht="15">
      <c r="A3" s="3207" t="s">
        <v>1289</v>
      </c>
      <c r="B3" s="3207"/>
      <c r="C3" s="3207"/>
      <c r="D3" s="3207"/>
      <c r="E3" s="3207"/>
      <c r="F3" s="3207"/>
      <c r="G3" s="3207"/>
      <c r="H3" s="3207"/>
      <c r="I3" s="3207"/>
    </row>
    <row r="4" spans="1:12" s="1315" customFormat="1" ht="15">
      <c r="A4" s="3207" t="s">
        <v>4681</v>
      </c>
      <c r="B4" s="3207"/>
      <c r="C4" s="3207"/>
      <c r="D4" s="3207"/>
      <c r="E4" s="3207"/>
      <c r="F4" s="3207"/>
      <c r="G4" s="3207"/>
      <c r="H4" s="3207"/>
      <c r="I4" s="3207"/>
    </row>
    <row r="5" spans="1:12" s="1315" customFormat="1" ht="15">
      <c r="A5" s="1317" t="s">
        <v>329</v>
      </c>
      <c r="B5" s="380"/>
      <c r="C5" s="381"/>
      <c r="D5" s="382"/>
      <c r="E5" s="381"/>
      <c r="F5" s="382"/>
      <c r="G5" s="382"/>
      <c r="H5" s="382"/>
      <c r="I5" s="382"/>
    </row>
    <row r="6" spans="1:12" s="1315" customFormat="1" ht="15">
      <c r="A6" s="3199" t="s">
        <v>4682</v>
      </c>
      <c r="B6" s="3199"/>
      <c r="C6" s="3199"/>
      <c r="D6" s="3199"/>
      <c r="E6" s="3199"/>
      <c r="F6" s="3199"/>
      <c r="G6" s="3199"/>
      <c r="H6" s="3199"/>
      <c r="I6" s="3199"/>
    </row>
    <row r="7" spans="1:12" s="1315" customFormat="1" ht="15">
      <c r="A7" s="3199" t="s">
        <v>4683</v>
      </c>
      <c r="B7" s="3199"/>
      <c r="C7" s="3199"/>
      <c r="D7" s="3199"/>
      <c r="E7" s="3199"/>
      <c r="F7" s="3199"/>
      <c r="G7" s="3199"/>
      <c r="H7" s="3199"/>
      <c r="I7" s="3199"/>
    </row>
    <row r="8" spans="1:12" s="1315" customFormat="1" ht="15">
      <c r="A8" s="1315" t="s">
        <v>4684</v>
      </c>
    </row>
    <row r="9" spans="1:12" s="1315" customFormat="1" ht="15">
      <c r="A9" s="1315" t="s">
        <v>4685</v>
      </c>
    </row>
    <row r="10" spans="1:12" s="1315" customFormat="1" ht="15">
      <c r="A10" s="1317" t="s">
        <v>4686</v>
      </c>
      <c r="B10" s="380"/>
      <c r="C10" s="381"/>
      <c r="D10" s="382"/>
      <c r="E10" s="381"/>
      <c r="F10" s="382"/>
      <c r="G10" s="382"/>
      <c r="H10" s="382"/>
      <c r="I10" s="382"/>
    </row>
    <row r="11" spans="1:12" s="1315" customFormat="1" ht="15">
      <c r="A11" s="3199" t="s">
        <v>4687</v>
      </c>
      <c r="B11" s="3199"/>
      <c r="C11" s="3199"/>
      <c r="D11" s="3199"/>
      <c r="E11" s="3199"/>
      <c r="F11" s="3199"/>
      <c r="G11" s="3199"/>
      <c r="H11" s="3199"/>
      <c r="I11" s="3199"/>
    </row>
    <row r="12" spans="1:12" s="1315" customFormat="1" ht="15">
      <c r="A12" s="3199" t="s">
        <v>4688</v>
      </c>
      <c r="B12" s="3199"/>
      <c r="C12" s="3199"/>
      <c r="D12" s="3199"/>
      <c r="E12" s="3199"/>
      <c r="F12" s="3199"/>
      <c r="G12" s="3199"/>
      <c r="H12" s="3199"/>
      <c r="I12" s="3199"/>
    </row>
    <row r="13" spans="1:12" s="1315" customFormat="1" ht="15">
      <c r="A13" s="1315" t="s">
        <v>4689</v>
      </c>
    </row>
    <row r="14" spans="1:12" s="1315" customFormat="1" ht="15">
      <c r="A14" s="1315" t="s">
        <v>4690</v>
      </c>
    </row>
    <row r="15" spans="1:12" s="1315" customFormat="1" ht="15">
      <c r="A15" s="1317"/>
      <c r="B15" s="380"/>
      <c r="C15" s="381"/>
      <c r="D15" s="382"/>
      <c r="E15" s="381"/>
      <c r="F15" s="382"/>
      <c r="G15" s="382"/>
      <c r="H15" s="382"/>
      <c r="I15" s="382"/>
    </row>
    <row r="16" spans="1:12" s="1315" customFormat="1" ht="21">
      <c r="A16" s="3200" t="s">
        <v>0</v>
      </c>
      <c r="B16" s="3200" t="s">
        <v>325</v>
      </c>
      <c r="C16" s="3201" t="s">
        <v>326</v>
      </c>
      <c r="D16" s="3200" t="s">
        <v>1</v>
      </c>
      <c r="E16" s="3203" t="s">
        <v>327</v>
      </c>
      <c r="F16" s="3205" t="s">
        <v>2</v>
      </c>
      <c r="G16" s="3205"/>
      <c r="H16" s="3200" t="s">
        <v>328</v>
      </c>
      <c r="I16" s="3200" t="s">
        <v>5</v>
      </c>
      <c r="L16" s="1"/>
    </row>
    <row r="17" spans="1:9" s="1315" customFormat="1" ht="15">
      <c r="A17" s="3200"/>
      <c r="B17" s="3200"/>
      <c r="C17" s="3202"/>
      <c r="D17" s="3200"/>
      <c r="E17" s="3204"/>
      <c r="F17" s="1318" t="s">
        <v>3</v>
      </c>
      <c r="G17" s="1318" t="s">
        <v>4</v>
      </c>
      <c r="H17" s="3200"/>
      <c r="I17" s="3200"/>
    </row>
    <row r="18" spans="1:9" s="1315" customFormat="1" ht="15">
      <c r="A18" s="384"/>
      <c r="B18" s="385" t="s">
        <v>4691</v>
      </c>
      <c r="C18" s="386"/>
      <c r="D18" s="384"/>
      <c r="E18" s="386"/>
      <c r="F18" s="384"/>
      <c r="G18" s="384"/>
      <c r="H18" s="384"/>
      <c r="I18" s="384"/>
    </row>
    <row r="19" spans="1:9" s="1315" customFormat="1" ht="15">
      <c r="A19" s="387"/>
      <c r="B19" s="385" t="s">
        <v>4692</v>
      </c>
      <c r="C19" s="388"/>
      <c r="D19" s="389"/>
      <c r="E19" s="388"/>
      <c r="F19" s="389"/>
      <c r="G19" s="389"/>
      <c r="H19" s="389" t="s">
        <v>4693</v>
      </c>
      <c r="I19" s="389" t="s">
        <v>4694</v>
      </c>
    </row>
    <row r="20" spans="1:9" s="1315" customFormat="1" ht="15">
      <c r="A20" s="390"/>
      <c r="B20" s="391" t="s">
        <v>1295</v>
      </c>
      <c r="C20" s="388"/>
      <c r="D20" s="389"/>
      <c r="E20" s="388"/>
      <c r="F20" s="389"/>
      <c r="G20" s="389"/>
      <c r="H20" s="389"/>
      <c r="I20" s="389" t="s">
        <v>4695</v>
      </c>
    </row>
    <row r="21" spans="1:9" s="1315" customFormat="1" ht="15">
      <c r="A21" s="390"/>
      <c r="B21" s="392" t="s">
        <v>4696</v>
      </c>
      <c r="C21" s="388" t="s">
        <v>1297</v>
      </c>
      <c r="D21" s="389" t="s">
        <v>40</v>
      </c>
      <c r="E21" s="388" t="s">
        <v>1298</v>
      </c>
      <c r="F21" s="389"/>
      <c r="G21" s="389"/>
      <c r="H21" s="389"/>
      <c r="I21" s="389"/>
    </row>
    <row r="22" spans="1:9" s="1315" customFormat="1" ht="15">
      <c r="A22" s="390"/>
      <c r="B22" s="392" t="s">
        <v>4697</v>
      </c>
      <c r="C22" s="388"/>
      <c r="D22" s="389"/>
      <c r="E22" s="1336" t="s">
        <v>4698</v>
      </c>
      <c r="F22" s="389"/>
      <c r="G22" s="389"/>
      <c r="H22" s="389"/>
      <c r="I22" s="393"/>
    </row>
    <row r="23" spans="1:9" s="1315" customFormat="1" ht="30">
      <c r="A23" s="390"/>
      <c r="B23" s="392" t="s">
        <v>4699</v>
      </c>
      <c r="C23" s="388"/>
      <c r="D23" s="389"/>
      <c r="E23" s="388"/>
      <c r="F23" s="389"/>
      <c r="G23" s="389"/>
      <c r="H23" s="389"/>
      <c r="I23" s="389"/>
    </row>
    <row r="24" spans="1:9" s="1315" customFormat="1" ht="15">
      <c r="A24" s="390"/>
      <c r="B24" s="392"/>
      <c r="C24" s="388"/>
      <c r="D24" s="389"/>
      <c r="E24" s="388"/>
      <c r="F24" s="389"/>
      <c r="G24" s="389"/>
      <c r="H24" s="389"/>
      <c r="I24" s="389"/>
    </row>
    <row r="25" spans="1:9" s="1315" customFormat="1" ht="30">
      <c r="A25" s="390"/>
      <c r="B25" s="392" t="s">
        <v>4700</v>
      </c>
      <c r="C25" s="388" t="s">
        <v>4701</v>
      </c>
      <c r="D25" s="389"/>
      <c r="E25" s="388" t="s">
        <v>4702</v>
      </c>
      <c r="F25" s="389"/>
      <c r="G25" s="389"/>
      <c r="H25" s="389"/>
      <c r="I25" s="1337" t="s">
        <v>3478</v>
      </c>
    </row>
    <row r="26" spans="1:9" s="1315" customFormat="1" ht="15">
      <c r="A26" s="390"/>
      <c r="B26" s="392"/>
      <c r="C26" s="388"/>
      <c r="D26" s="389"/>
      <c r="E26" s="388" t="s">
        <v>4703</v>
      </c>
      <c r="F26" s="389"/>
      <c r="G26" s="389"/>
      <c r="H26" s="389"/>
      <c r="I26" s="1337"/>
    </row>
    <row r="27" spans="1:9" s="1315" customFormat="1" ht="15">
      <c r="A27" s="390"/>
      <c r="B27" s="392"/>
      <c r="C27" s="388"/>
      <c r="D27" s="389"/>
      <c r="E27" s="388" t="s">
        <v>4704</v>
      </c>
      <c r="F27" s="389"/>
      <c r="G27" s="389"/>
      <c r="H27" s="389"/>
      <c r="I27" s="1337"/>
    </row>
    <row r="28" spans="1:9" s="1315" customFormat="1" ht="15">
      <c r="A28" s="390"/>
      <c r="B28" s="392" t="s">
        <v>4705</v>
      </c>
      <c r="C28" s="388"/>
      <c r="D28" s="389"/>
      <c r="E28" s="388"/>
      <c r="F28" s="389"/>
      <c r="G28" s="389"/>
      <c r="H28" s="389"/>
      <c r="I28" s="389" t="s">
        <v>4706</v>
      </c>
    </row>
    <row r="29" spans="1:9" s="1315" customFormat="1" ht="30">
      <c r="A29" s="390"/>
      <c r="B29" s="392" t="s">
        <v>4707</v>
      </c>
      <c r="C29" s="388"/>
      <c r="D29" s="389"/>
      <c r="E29" s="1336" t="s">
        <v>4708</v>
      </c>
      <c r="F29" s="389"/>
      <c r="G29" s="389"/>
      <c r="H29" s="389"/>
      <c r="I29" s="389"/>
    </row>
    <row r="30" spans="1:9" s="1315" customFormat="1" ht="15">
      <c r="A30" s="390"/>
      <c r="B30" s="392"/>
      <c r="C30" s="388"/>
      <c r="D30" s="389"/>
      <c r="E30" s="388" t="s">
        <v>4709</v>
      </c>
      <c r="F30" s="389"/>
      <c r="G30" s="389"/>
      <c r="H30" s="389"/>
      <c r="I30" s="389"/>
    </row>
    <row r="31" spans="1:9" s="1315" customFormat="1" ht="15">
      <c r="A31" s="390"/>
      <c r="B31" s="392"/>
      <c r="C31" s="388"/>
      <c r="D31" s="389"/>
      <c r="E31" s="1336" t="s">
        <v>4710</v>
      </c>
      <c r="F31" s="389"/>
      <c r="G31" s="389"/>
      <c r="H31" s="389"/>
      <c r="I31" s="389"/>
    </row>
    <row r="32" spans="1:9" s="1315" customFormat="1" ht="15">
      <c r="A32" s="390"/>
      <c r="B32" s="392"/>
      <c r="C32" s="388"/>
      <c r="D32" s="389"/>
      <c r="E32" s="1336"/>
      <c r="F32" s="1337"/>
      <c r="G32" s="389"/>
      <c r="H32" s="389"/>
      <c r="I32" s="389"/>
    </row>
    <row r="33" spans="1:9" s="1315" customFormat="1" ht="15">
      <c r="A33" s="394"/>
      <c r="B33" s="395" t="s">
        <v>4711</v>
      </c>
      <c r="C33" s="396" t="s">
        <v>4712</v>
      </c>
      <c r="D33" s="397" t="s">
        <v>40</v>
      </c>
      <c r="E33" s="396"/>
      <c r="F33" s="398"/>
      <c r="G33" s="399" t="s">
        <v>1321</v>
      </c>
      <c r="H33" s="399" t="s">
        <v>4713</v>
      </c>
      <c r="I33" s="389" t="s">
        <v>4694</v>
      </c>
    </row>
    <row r="34" spans="1:9" s="1315" customFormat="1" ht="15">
      <c r="A34" s="394"/>
      <c r="B34" s="395" t="s">
        <v>4714</v>
      </c>
      <c r="C34" s="400" t="s">
        <v>4715</v>
      </c>
      <c r="D34" s="393"/>
      <c r="E34" s="400"/>
      <c r="F34" s="393"/>
      <c r="G34" s="389"/>
      <c r="H34" s="389"/>
      <c r="I34" s="389" t="s">
        <v>4716</v>
      </c>
    </row>
    <row r="35" spans="1:9" s="1315" customFormat="1" ht="15">
      <c r="A35" s="394"/>
      <c r="B35" s="401"/>
      <c r="C35" s="400"/>
      <c r="D35" s="393"/>
      <c r="E35" s="400"/>
      <c r="F35" s="393"/>
      <c r="G35" s="393"/>
      <c r="H35" s="393"/>
      <c r="I35" s="393" t="s">
        <v>1328</v>
      </c>
    </row>
    <row r="36" spans="1:9" s="1315" customFormat="1" ht="15">
      <c r="A36" s="394"/>
      <c r="B36" s="394" t="s">
        <v>4717</v>
      </c>
      <c r="C36" s="400"/>
      <c r="D36" s="393"/>
      <c r="E36" s="400"/>
      <c r="F36" s="393"/>
      <c r="G36" s="393"/>
      <c r="H36" s="393"/>
      <c r="I36" s="393" t="s">
        <v>4718</v>
      </c>
    </row>
    <row r="37" spans="1:9" s="1315" customFormat="1" ht="15">
      <c r="A37" s="394"/>
      <c r="B37" s="394"/>
      <c r="C37" s="400"/>
      <c r="D37" s="393"/>
      <c r="E37" s="400"/>
      <c r="F37" s="393"/>
      <c r="G37" s="393"/>
      <c r="H37" s="393"/>
      <c r="I37" s="393"/>
    </row>
    <row r="38" spans="1:9" s="1315" customFormat="1" ht="15">
      <c r="A38" s="394"/>
      <c r="B38" s="394" t="s">
        <v>4719</v>
      </c>
      <c r="C38" s="400"/>
      <c r="D38" s="393"/>
      <c r="E38" s="400"/>
      <c r="F38" s="393"/>
      <c r="G38" s="393"/>
      <c r="H38" s="393"/>
      <c r="I38" s="393"/>
    </row>
    <row r="39" spans="1:9" s="1315" customFormat="1" ht="15">
      <c r="A39" s="394"/>
      <c r="B39" s="402"/>
      <c r="C39" s="400"/>
      <c r="D39" s="393"/>
      <c r="E39" s="400"/>
      <c r="F39" s="393"/>
      <c r="G39" s="393"/>
      <c r="H39" s="393"/>
      <c r="I39" s="393"/>
    </row>
    <row r="40" spans="1:9" s="1315" customFormat="1" ht="15">
      <c r="A40" s="394"/>
      <c r="B40" s="394" t="s">
        <v>4720</v>
      </c>
      <c r="C40" s="400"/>
      <c r="D40" s="393"/>
      <c r="E40" s="400"/>
      <c r="F40" s="393"/>
      <c r="G40" s="393"/>
      <c r="H40" s="393"/>
      <c r="I40" s="393"/>
    </row>
    <row r="41" spans="1:9" s="1315" customFormat="1" ht="15">
      <c r="A41" s="394"/>
      <c r="B41" s="402" t="s">
        <v>4721</v>
      </c>
      <c r="C41" s="400"/>
      <c r="D41" s="393"/>
      <c r="E41" s="400"/>
      <c r="F41" s="393"/>
      <c r="G41" s="393"/>
      <c r="H41" s="393"/>
      <c r="I41" s="393"/>
    </row>
    <row r="42" spans="1:9" s="1315" customFormat="1" ht="15">
      <c r="A42" s="394"/>
      <c r="B42" s="402"/>
      <c r="C42" s="400"/>
      <c r="D42" s="393"/>
      <c r="E42" s="400"/>
      <c r="F42" s="393"/>
      <c r="G42" s="393"/>
      <c r="H42" s="393"/>
      <c r="I42" s="393"/>
    </row>
    <row r="43" spans="1:9" s="1315" customFormat="1" ht="15">
      <c r="A43" s="394"/>
      <c r="B43" s="402" t="s">
        <v>4722</v>
      </c>
      <c r="C43" s="400"/>
      <c r="D43" s="393"/>
      <c r="E43" s="400"/>
      <c r="F43" s="1338">
        <v>2000</v>
      </c>
      <c r="G43" s="393" t="s">
        <v>544</v>
      </c>
      <c r="H43" s="399"/>
      <c r="I43" s="393"/>
    </row>
    <row r="44" spans="1:9" s="1315" customFormat="1" ht="15">
      <c r="A44" s="394"/>
      <c r="B44" s="402"/>
      <c r="C44" s="400"/>
      <c r="D44" s="393"/>
      <c r="E44" s="400"/>
      <c r="F44" s="393"/>
      <c r="G44" s="393"/>
      <c r="H44" s="393"/>
      <c r="I44" s="393"/>
    </row>
    <row r="45" spans="1:9" s="1315" customFormat="1" ht="15">
      <c r="A45" s="394"/>
      <c r="B45" s="402" t="s">
        <v>4723</v>
      </c>
      <c r="C45" s="400"/>
      <c r="D45" s="393" t="s">
        <v>4724</v>
      </c>
      <c r="E45" s="400"/>
      <c r="F45" s="393"/>
      <c r="G45" s="393"/>
      <c r="H45" s="393"/>
      <c r="I45" s="1339" t="s">
        <v>4725</v>
      </c>
    </row>
    <row r="46" spans="1:9" s="1315" customFormat="1" ht="15">
      <c r="A46" s="394"/>
      <c r="B46" s="402"/>
      <c r="C46" s="400"/>
      <c r="D46" s="393"/>
      <c r="E46" s="400"/>
      <c r="F46" s="393"/>
      <c r="G46" s="393"/>
      <c r="H46" s="393"/>
      <c r="I46" s="393"/>
    </row>
    <row r="47" spans="1:9" s="1315" customFormat="1" ht="30">
      <c r="A47" s="394"/>
      <c r="B47" s="402" t="s">
        <v>4726</v>
      </c>
      <c r="C47" s="400"/>
      <c r="D47" s="393" t="s">
        <v>4724</v>
      </c>
      <c r="E47" s="400"/>
      <c r="F47" s="393"/>
      <c r="G47" s="393"/>
      <c r="H47" s="393"/>
      <c r="I47" s="1339" t="s">
        <v>4725</v>
      </c>
    </row>
    <row r="48" spans="1:9" s="1315" customFormat="1" ht="15">
      <c r="A48" s="394"/>
      <c r="B48" s="402"/>
      <c r="C48" s="400"/>
      <c r="D48" s="393"/>
      <c r="E48" s="400"/>
      <c r="F48" s="393"/>
      <c r="G48" s="393"/>
      <c r="H48" s="393"/>
      <c r="I48" s="393"/>
    </row>
    <row r="49" spans="1:9" s="1315" customFormat="1" ht="30">
      <c r="A49" s="394"/>
      <c r="B49" s="402" t="s">
        <v>4727</v>
      </c>
      <c r="C49" s="400"/>
      <c r="D49" s="393" t="s">
        <v>4724</v>
      </c>
      <c r="E49" s="1340" t="s">
        <v>4728</v>
      </c>
      <c r="F49" s="393"/>
      <c r="G49" s="393"/>
      <c r="H49" s="393"/>
      <c r="I49" s="1341" t="s">
        <v>3478</v>
      </c>
    </row>
    <row r="50" spans="1:9" s="1315" customFormat="1" ht="15">
      <c r="A50" s="394"/>
      <c r="B50" s="402"/>
      <c r="C50" s="400"/>
      <c r="D50" s="393"/>
      <c r="E50" s="400" t="s">
        <v>4729</v>
      </c>
      <c r="F50" s="393"/>
      <c r="G50" s="393"/>
      <c r="H50" s="393"/>
      <c r="I50" s="393"/>
    </row>
    <row r="51" spans="1:9" s="1315" customFormat="1" ht="15">
      <c r="A51" s="394"/>
      <c r="B51" s="402"/>
      <c r="C51" s="400"/>
      <c r="D51" s="393"/>
      <c r="E51" s="1342">
        <v>1</v>
      </c>
      <c r="F51" s="393"/>
      <c r="G51" s="393"/>
      <c r="H51" s="393"/>
      <c r="I51" s="393"/>
    </row>
    <row r="52" spans="1:9" s="1315" customFormat="1" ht="15">
      <c r="A52" s="394"/>
      <c r="B52" s="402"/>
      <c r="C52" s="400"/>
      <c r="D52" s="393"/>
      <c r="E52" s="1342" t="s">
        <v>4730</v>
      </c>
      <c r="F52" s="393"/>
      <c r="G52" s="393"/>
      <c r="H52" s="393"/>
      <c r="I52" s="393"/>
    </row>
    <row r="53" spans="1:9" s="1315" customFormat="1" ht="15">
      <c r="A53" s="394"/>
      <c r="B53" s="402"/>
      <c r="C53" s="400"/>
      <c r="D53" s="393"/>
      <c r="E53" s="400" t="s">
        <v>4731</v>
      </c>
      <c r="F53" s="393"/>
      <c r="G53" s="393"/>
      <c r="H53" s="393"/>
      <c r="I53" s="393"/>
    </row>
    <row r="54" spans="1:9" s="1315" customFormat="1" ht="15">
      <c r="A54" s="394"/>
      <c r="B54" s="402"/>
      <c r="C54" s="400"/>
      <c r="D54" s="397"/>
      <c r="E54" s="400"/>
      <c r="F54" s="393"/>
      <c r="G54" s="393"/>
      <c r="H54" s="393"/>
      <c r="I54" s="393"/>
    </row>
    <row r="55" spans="1:9" s="1315" customFormat="1" ht="15">
      <c r="A55" s="394"/>
      <c r="B55" s="395" t="s">
        <v>1349</v>
      </c>
      <c r="C55" s="394" t="s">
        <v>1350</v>
      </c>
      <c r="D55" s="393" t="s">
        <v>40</v>
      </c>
      <c r="E55" s="400" t="s">
        <v>1350</v>
      </c>
      <c r="F55" s="393" t="s">
        <v>1351</v>
      </c>
      <c r="G55" s="393" t="s">
        <v>1352</v>
      </c>
      <c r="H55" s="399" t="s">
        <v>4732</v>
      </c>
      <c r="I55" s="393" t="s">
        <v>1350</v>
      </c>
    </row>
    <row r="56" spans="1:9" s="1315" customFormat="1" ht="15">
      <c r="A56" s="394"/>
      <c r="B56" s="403" t="s">
        <v>4733</v>
      </c>
      <c r="C56" s="394"/>
      <c r="D56" s="393" t="s">
        <v>4734</v>
      </c>
      <c r="E56" s="400" t="s">
        <v>1355</v>
      </c>
      <c r="F56" s="393" t="s">
        <v>1351</v>
      </c>
      <c r="G56" s="393" t="s">
        <v>1352</v>
      </c>
      <c r="H56" s="389"/>
      <c r="I56" s="393" t="s">
        <v>4695</v>
      </c>
    </row>
    <row r="57" spans="1:9" s="1315" customFormat="1" ht="15">
      <c r="A57" s="394"/>
      <c r="B57" s="394"/>
      <c r="C57" s="394"/>
      <c r="D57" s="393"/>
      <c r="E57" s="400" t="s">
        <v>1357</v>
      </c>
      <c r="F57" s="393"/>
      <c r="G57" s="393"/>
      <c r="H57" s="394"/>
      <c r="I57" s="393"/>
    </row>
    <row r="58" spans="1:9" s="1315" customFormat="1" ht="15">
      <c r="A58" s="394"/>
      <c r="B58" s="394"/>
      <c r="C58" s="394"/>
      <c r="D58" s="393"/>
      <c r="E58" s="400" t="s">
        <v>1358</v>
      </c>
      <c r="F58" s="393"/>
      <c r="G58" s="393"/>
      <c r="H58" s="394"/>
      <c r="I58" s="393"/>
    </row>
    <row r="59" spans="1:9" s="1315" customFormat="1" ht="15">
      <c r="A59" s="394"/>
      <c r="B59" s="394"/>
      <c r="C59" s="394"/>
      <c r="D59" s="393"/>
      <c r="E59" s="400" t="s">
        <v>1359</v>
      </c>
      <c r="F59" s="393"/>
      <c r="G59" s="393"/>
      <c r="H59" s="394"/>
      <c r="I59" s="393"/>
    </row>
    <row r="60" spans="1:9" s="1315" customFormat="1" ht="15">
      <c r="A60" s="394"/>
      <c r="B60" s="394"/>
      <c r="C60" s="394"/>
      <c r="D60" s="393"/>
      <c r="E60" s="400" t="s">
        <v>4735</v>
      </c>
      <c r="F60" s="393"/>
      <c r="G60" s="393"/>
      <c r="H60" s="394"/>
      <c r="I60" s="393"/>
    </row>
    <row r="61" spans="1:9" s="1315" customFormat="1" ht="15">
      <c r="A61" s="394"/>
      <c r="B61" s="394"/>
      <c r="C61" s="394"/>
      <c r="D61" s="393"/>
      <c r="E61" s="400"/>
      <c r="F61" s="393"/>
      <c r="G61" s="393"/>
      <c r="H61" s="394"/>
      <c r="I61" s="393"/>
    </row>
    <row r="62" spans="1:9" s="1315" customFormat="1" ht="15">
      <c r="A62" s="394"/>
      <c r="B62" s="395" t="s">
        <v>1361</v>
      </c>
      <c r="C62" s="394"/>
      <c r="D62" s="393" t="s">
        <v>40</v>
      </c>
      <c r="E62" s="400"/>
      <c r="F62" s="393"/>
      <c r="G62" s="393"/>
      <c r="H62" s="399" t="s">
        <v>4713</v>
      </c>
      <c r="I62" s="393" t="s">
        <v>4736</v>
      </c>
    </row>
    <row r="63" spans="1:9" s="1315" customFormat="1" ht="15">
      <c r="A63" s="394"/>
      <c r="B63" s="394" t="s">
        <v>1362</v>
      </c>
      <c r="C63" s="394"/>
      <c r="D63" s="393"/>
      <c r="E63" s="400"/>
      <c r="F63" s="393"/>
      <c r="G63" s="393"/>
      <c r="H63" s="389"/>
      <c r="I63" s="393" t="s">
        <v>4737</v>
      </c>
    </row>
    <row r="64" spans="1:9" s="1315" customFormat="1" ht="15">
      <c r="A64" s="394"/>
      <c r="B64" s="394" t="s">
        <v>1363</v>
      </c>
      <c r="C64" s="394"/>
      <c r="D64" s="393"/>
      <c r="E64" s="400"/>
      <c r="F64" s="393"/>
      <c r="G64" s="393"/>
      <c r="H64" s="394"/>
      <c r="I64" s="393" t="s">
        <v>4738</v>
      </c>
    </row>
    <row r="65" spans="1:9" s="1315" customFormat="1" ht="15">
      <c r="A65" s="394"/>
      <c r="B65" s="394"/>
      <c r="C65" s="394"/>
      <c r="D65" s="393"/>
      <c r="E65" s="400"/>
      <c r="F65" s="393"/>
      <c r="G65" s="393"/>
      <c r="H65" s="394"/>
      <c r="I65" s="393"/>
    </row>
    <row r="66" spans="1:9" s="1315" customFormat="1" ht="15">
      <c r="A66" s="394"/>
      <c r="B66" s="395" t="s">
        <v>1364</v>
      </c>
      <c r="C66" s="394"/>
      <c r="D66" s="393" t="s">
        <v>4739</v>
      </c>
      <c r="E66" s="1340" t="s">
        <v>4740</v>
      </c>
      <c r="F66" s="1338" t="s">
        <v>5942</v>
      </c>
      <c r="G66" s="393" t="s">
        <v>1352</v>
      </c>
      <c r="H66" s="399" t="s">
        <v>4713</v>
      </c>
      <c r="I66" s="393" t="s">
        <v>3519</v>
      </c>
    </row>
    <row r="67" spans="1:9" s="1315" customFormat="1" ht="15">
      <c r="A67" s="394"/>
      <c r="B67" s="394"/>
      <c r="C67" s="394"/>
      <c r="D67" s="393"/>
      <c r="E67" s="400" t="s">
        <v>4741</v>
      </c>
      <c r="F67" s="393"/>
      <c r="G67" s="393"/>
      <c r="H67" s="389"/>
      <c r="I67" s="393" t="s">
        <v>1366</v>
      </c>
    </row>
    <row r="68" spans="1:9" s="1315" customFormat="1" ht="15.75">
      <c r="A68" s="394"/>
      <c r="B68" s="1343" t="s">
        <v>4742</v>
      </c>
      <c r="C68" s="394"/>
      <c r="D68" s="393"/>
      <c r="E68" s="400"/>
      <c r="F68" s="393"/>
      <c r="G68" s="393"/>
      <c r="H68" s="394"/>
      <c r="I68" s="393" t="s">
        <v>4743</v>
      </c>
    </row>
    <row r="69" spans="1:9" s="1315" customFormat="1" ht="15.75">
      <c r="A69" s="394"/>
      <c r="B69" s="1343" t="s">
        <v>4744</v>
      </c>
      <c r="C69" s="394"/>
      <c r="D69" s="393"/>
      <c r="E69" s="400"/>
      <c r="F69" s="393"/>
      <c r="G69" s="393"/>
      <c r="H69" s="394"/>
      <c r="I69" s="393" t="s">
        <v>4745</v>
      </c>
    </row>
    <row r="70" spans="1:9" s="1315" customFormat="1" ht="15.75">
      <c r="A70" s="394"/>
      <c r="B70" s="1343" t="s">
        <v>4746</v>
      </c>
      <c r="C70" s="394"/>
      <c r="D70" s="393"/>
      <c r="E70" s="400"/>
      <c r="F70" s="393"/>
      <c r="G70" s="393"/>
      <c r="H70" s="394"/>
      <c r="I70" s="393"/>
    </row>
    <row r="71" spans="1:9" s="1315" customFormat="1" ht="15.75">
      <c r="A71" s="394"/>
      <c r="B71" s="1343" t="s">
        <v>4747</v>
      </c>
      <c r="C71" s="394"/>
      <c r="D71" s="393"/>
      <c r="E71" s="400"/>
      <c r="F71" s="393"/>
      <c r="G71" s="393"/>
      <c r="H71" s="394"/>
      <c r="I71" s="393"/>
    </row>
    <row r="72" spans="1:9" s="1315" customFormat="1" ht="15.75">
      <c r="A72" s="394"/>
      <c r="B72" s="1343"/>
      <c r="C72" s="394"/>
      <c r="D72" s="393"/>
      <c r="E72" s="400"/>
      <c r="F72" s="393"/>
      <c r="G72" s="393"/>
      <c r="H72" s="394"/>
      <c r="I72" s="393"/>
    </row>
    <row r="73" spans="1:9" s="1315" customFormat="1" ht="15">
      <c r="A73" s="394"/>
      <c r="B73" s="394"/>
      <c r="C73" s="394"/>
      <c r="D73" s="393"/>
      <c r="E73" s="400"/>
      <c r="F73" s="393"/>
      <c r="G73" s="393"/>
      <c r="H73" s="394"/>
      <c r="I73" s="393"/>
    </row>
    <row r="74" spans="1:9" s="1315" customFormat="1" ht="15">
      <c r="A74" s="394"/>
      <c r="B74" s="394"/>
      <c r="C74" s="394"/>
      <c r="D74" s="393"/>
      <c r="E74" s="400" t="s">
        <v>427</v>
      </c>
      <c r="F74" s="1338">
        <f>SUM(F43,F66)</f>
        <v>2000</v>
      </c>
      <c r="G74" s="393"/>
      <c r="H74" s="394"/>
      <c r="I74" s="393"/>
    </row>
    <row r="75" spans="1:9" s="1315" customFormat="1" ht="15">
      <c r="A75" s="404"/>
      <c r="B75" s="404"/>
      <c r="C75" s="404"/>
      <c r="D75" s="405"/>
      <c r="E75" s="406"/>
      <c r="F75" s="405">
        <v>100000</v>
      </c>
      <c r="G75" s="405" t="s">
        <v>320</v>
      </c>
      <c r="H75" s="404"/>
      <c r="I75" s="405"/>
    </row>
    <row r="76" spans="1:9" s="1315" customFormat="1" ht="15">
      <c r="A76" s="404"/>
      <c r="B76" s="404"/>
      <c r="C76" s="404"/>
      <c r="D76" s="405"/>
      <c r="E76" s="406"/>
      <c r="F76" s="405">
        <v>2000</v>
      </c>
      <c r="G76" s="405" t="s">
        <v>319</v>
      </c>
      <c r="H76" s="404"/>
      <c r="I76" s="405"/>
    </row>
    <row r="77" spans="1:9" s="1315" customFormat="1" ht="15">
      <c r="A77" s="404"/>
      <c r="B77" s="404"/>
      <c r="C77" s="404"/>
      <c r="D77" s="405"/>
      <c r="E77" s="406"/>
      <c r="F77" s="405"/>
      <c r="G77" s="405"/>
      <c r="H77" s="404"/>
      <c r="I77" s="405"/>
    </row>
    <row r="78" spans="1:9" s="1315" customFormat="1" ht="15">
      <c r="A78" s="404"/>
      <c r="B78" s="404"/>
      <c r="C78" s="404"/>
      <c r="D78" s="405"/>
      <c r="E78" s="406"/>
      <c r="F78" s="405"/>
      <c r="G78" s="405"/>
      <c r="H78" s="404"/>
      <c r="I78" s="405"/>
    </row>
    <row r="79" spans="1:9" s="1315" customFormat="1" ht="15">
      <c r="A79" s="404"/>
      <c r="B79" s="404"/>
      <c r="C79" s="404"/>
      <c r="D79" s="405"/>
      <c r="E79" s="406"/>
      <c r="F79" s="405"/>
      <c r="G79" s="405"/>
      <c r="H79" s="404"/>
      <c r="I79" s="405"/>
    </row>
    <row r="80" spans="1:9" s="1315" customFormat="1" ht="15">
      <c r="A80" s="404"/>
      <c r="B80" s="404"/>
      <c r="C80" s="404"/>
      <c r="D80" s="405"/>
      <c r="E80" s="406"/>
      <c r="F80" s="405"/>
      <c r="G80" s="405"/>
      <c r="H80" s="404"/>
      <c r="I80" s="405"/>
    </row>
    <row r="81" spans="1:9" s="1315" customFormat="1" ht="15">
      <c r="A81" s="404"/>
      <c r="B81" s="404"/>
      <c r="C81" s="404"/>
      <c r="D81" s="405"/>
      <c r="E81" s="406"/>
      <c r="F81" s="405"/>
      <c r="G81" s="405"/>
      <c r="H81" s="404"/>
      <c r="I81" s="405"/>
    </row>
    <row r="82" spans="1:9" s="1315" customFormat="1" ht="15">
      <c r="A82" s="404"/>
      <c r="B82" s="404"/>
      <c r="C82" s="404"/>
      <c r="D82" s="405"/>
      <c r="E82" s="406"/>
      <c r="F82" s="405"/>
      <c r="G82" s="405"/>
      <c r="H82" s="404"/>
      <c r="I82" s="405"/>
    </row>
    <row r="83" spans="1:9" s="1315" customFormat="1" ht="15">
      <c r="A83" s="404"/>
      <c r="B83" s="404"/>
      <c r="C83" s="404"/>
      <c r="D83" s="405"/>
      <c r="E83" s="406"/>
      <c r="F83" s="405"/>
      <c r="G83" s="405"/>
      <c r="H83" s="404"/>
      <c r="I83" s="405"/>
    </row>
    <row r="84" spans="1:9" s="1315" customFormat="1" ht="15">
      <c r="A84" s="404"/>
      <c r="B84" s="404"/>
      <c r="C84" s="404"/>
      <c r="D84" s="405"/>
      <c r="E84" s="406"/>
      <c r="F84" s="405"/>
      <c r="G84" s="405"/>
      <c r="H84" s="404"/>
      <c r="I84" s="405"/>
    </row>
    <row r="85" spans="1:9" s="1315" customFormat="1" ht="15">
      <c r="A85" s="404"/>
      <c r="B85" s="404"/>
      <c r="C85" s="404"/>
      <c r="D85" s="405"/>
      <c r="E85" s="406"/>
      <c r="F85" s="405"/>
      <c r="G85" s="405"/>
      <c r="H85" s="404"/>
      <c r="I85" s="405"/>
    </row>
    <row r="86" spans="1:9" s="1315" customFormat="1" ht="15">
      <c r="A86" s="404"/>
      <c r="B86" s="404"/>
      <c r="C86" s="404"/>
      <c r="D86" s="405"/>
      <c r="E86" s="406"/>
      <c r="F86" s="405"/>
      <c r="G86" s="405"/>
      <c r="H86" s="404"/>
      <c r="I86" s="405"/>
    </row>
    <row r="87" spans="1:9" s="1315" customFormat="1" ht="15">
      <c r="A87" s="404"/>
      <c r="B87" s="404"/>
      <c r="C87" s="404"/>
      <c r="D87" s="405"/>
      <c r="E87" s="406"/>
      <c r="F87" s="405"/>
      <c r="G87" s="405"/>
      <c r="H87" s="404"/>
      <c r="I87" s="405"/>
    </row>
    <row r="88" spans="1:9" s="1315" customFormat="1" ht="15">
      <c r="A88" s="404"/>
      <c r="B88" s="404"/>
      <c r="C88" s="404"/>
      <c r="D88" s="405"/>
      <c r="E88" s="406"/>
      <c r="F88" s="405"/>
      <c r="G88" s="405"/>
      <c r="H88" s="404"/>
      <c r="I88" s="405"/>
    </row>
    <row r="89" spans="1:9" s="1315" customFormat="1" ht="15">
      <c r="A89" s="404"/>
      <c r="B89" s="404"/>
      <c r="C89" s="404"/>
      <c r="D89" s="405"/>
      <c r="E89" s="406"/>
      <c r="F89" s="405"/>
      <c r="G89" s="405"/>
      <c r="H89" s="404"/>
      <c r="I89" s="405"/>
    </row>
    <row r="90" spans="1:9" s="1315" customFormat="1" ht="15">
      <c r="A90" s="404"/>
      <c r="B90" s="404"/>
      <c r="C90" s="404"/>
      <c r="D90" s="405"/>
      <c r="E90" s="406"/>
      <c r="F90" s="405"/>
      <c r="G90" s="405"/>
      <c r="H90" s="404"/>
      <c r="I90" s="405"/>
    </row>
    <row r="91" spans="1:9" s="1315" customFormat="1" ht="15">
      <c r="A91" s="404"/>
      <c r="B91" s="404"/>
      <c r="C91" s="404"/>
      <c r="D91" s="405"/>
      <c r="E91" s="406"/>
      <c r="F91" s="405"/>
      <c r="G91" s="405"/>
      <c r="H91" s="404"/>
      <c r="I91" s="405"/>
    </row>
    <row r="92" spans="1:9" s="1315" customFormat="1" ht="15">
      <c r="A92" s="404"/>
      <c r="B92" s="404"/>
      <c r="C92" s="404"/>
      <c r="D92" s="405"/>
      <c r="E92" s="406"/>
      <c r="F92" s="405"/>
      <c r="G92" s="405"/>
      <c r="H92" s="404"/>
      <c r="I92" s="405"/>
    </row>
    <row r="93" spans="1:9" s="1315" customFormat="1" ht="15">
      <c r="A93" s="404"/>
      <c r="B93" s="404"/>
      <c r="C93" s="404"/>
      <c r="D93" s="405"/>
      <c r="E93" s="406"/>
      <c r="F93" s="405"/>
      <c r="G93" s="405"/>
      <c r="H93" s="404"/>
      <c r="I93" s="405"/>
    </row>
    <row r="94" spans="1:9" s="1315" customFormat="1" ht="15">
      <c r="A94" s="404"/>
      <c r="B94" s="404"/>
      <c r="C94" s="404"/>
      <c r="D94" s="405"/>
      <c r="E94" s="406"/>
      <c r="F94" s="405"/>
      <c r="G94" s="405"/>
      <c r="H94" s="404"/>
      <c r="I94" s="405"/>
    </row>
    <row r="95" spans="1:9" s="1315" customFormat="1" ht="15">
      <c r="A95" s="404"/>
      <c r="B95" s="404"/>
      <c r="C95" s="404"/>
      <c r="D95" s="405"/>
      <c r="E95" s="406"/>
      <c r="F95" s="405"/>
      <c r="G95" s="405"/>
      <c r="H95" s="404"/>
      <c r="I95" s="405"/>
    </row>
    <row r="96" spans="1:9" s="1315" customFormat="1" ht="15">
      <c r="A96" s="404"/>
      <c r="B96" s="404"/>
      <c r="C96" s="404"/>
      <c r="D96" s="405"/>
      <c r="E96" s="406"/>
      <c r="F96" s="405"/>
      <c r="G96" s="405"/>
      <c r="H96" s="404"/>
      <c r="I96" s="405"/>
    </row>
    <row r="97" spans="1:9" s="1315" customFormat="1" ht="15">
      <c r="A97" s="404"/>
      <c r="B97" s="404"/>
      <c r="C97" s="404"/>
      <c r="D97" s="405"/>
      <c r="E97" s="406"/>
      <c r="F97" s="405"/>
      <c r="G97" s="405"/>
      <c r="H97" s="404"/>
      <c r="I97" s="405"/>
    </row>
    <row r="98" spans="1:9" s="1315" customFormat="1" ht="15">
      <c r="A98" s="404"/>
      <c r="B98" s="404"/>
      <c r="C98" s="404"/>
      <c r="D98" s="405"/>
      <c r="E98" s="406"/>
      <c r="F98" s="405"/>
      <c r="G98" s="405"/>
      <c r="H98" s="404"/>
      <c r="I98" s="405"/>
    </row>
    <row r="99" spans="1:9" s="1315" customFormat="1" ht="15">
      <c r="A99" s="404"/>
      <c r="B99" s="404"/>
      <c r="C99" s="404"/>
      <c r="D99" s="405"/>
      <c r="E99" s="406"/>
      <c r="F99" s="405"/>
      <c r="G99" s="405"/>
      <c r="H99" s="404"/>
      <c r="I99" s="405"/>
    </row>
    <row r="100" spans="1:9" s="1315" customFormat="1" ht="15">
      <c r="A100" s="404"/>
      <c r="B100" s="404"/>
      <c r="C100" s="404"/>
      <c r="D100" s="405"/>
      <c r="E100" s="406"/>
      <c r="F100" s="405"/>
      <c r="G100" s="405"/>
      <c r="H100" s="404"/>
      <c r="I100" s="405"/>
    </row>
    <row r="101" spans="1:9" s="1315" customFormat="1" ht="15">
      <c r="A101" s="404"/>
      <c r="B101" s="404"/>
      <c r="C101" s="404"/>
      <c r="D101" s="405"/>
      <c r="E101" s="406"/>
      <c r="F101" s="405"/>
      <c r="G101" s="405"/>
      <c r="H101" s="404"/>
      <c r="I101" s="405"/>
    </row>
    <row r="102" spans="1:9" s="1315" customFormat="1" ht="15">
      <c r="A102" s="404"/>
      <c r="B102" s="404"/>
      <c r="C102" s="404"/>
      <c r="D102" s="405"/>
      <c r="E102" s="406"/>
      <c r="F102" s="405"/>
      <c r="G102" s="405"/>
      <c r="H102" s="404"/>
      <c r="I102" s="405"/>
    </row>
    <row r="103" spans="1:9" s="1315" customFormat="1" ht="15">
      <c r="A103" s="404"/>
      <c r="B103" s="404"/>
      <c r="C103" s="404"/>
      <c r="D103" s="405"/>
      <c r="E103" s="406"/>
      <c r="F103" s="405"/>
      <c r="G103" s="405"/>
      <c r="H103" s="404"/>
      <c r="I103" s="405"/>
    </row>
    <row r="104" spans="1:9" s="1315" customFormat="1" ht="15">
      <c r="A104" s="404"/>
      <c r="B104" s="404"/>
      <c r="C104" s="404"/>
      <c r="D104" s="405"/>
      <c r="E104" s="406"/>
      <c r="F104" s="405"/>
      <c r="G104" s="405"/>
      <c r="H104" s="404"/>
      <c r="I104" s="405"/>
    </row>
    <row r="105" spans="1:9" s="1315" customFormat="1" ht="15">
      <c r="A105" s="404"/>
      <c r="B105" s="404"/>
      <c r="C105" s="404"/>
      <c r="D105" s="405"/>
      <c r="E105" s="406"/>
      <c r="F105" s="405"/>
      <c r="G105" s="405"/>
      <c r="H105" s="404"/>
      <c r="I105" s="405"/>
    </row>
    <row r="106" spans="1:9" s="1315" customFormat="1" ht="15">
      <c r="A106" s="404"/>
      <c r="B106" s="404"/>
      <c r="C106" s="404"/>
      <c r="D106" s="405"/>
      <c r="E106" s="406"/>
      <c r="F106" s="405"/>
      <c r="G106" s="405"/>
      <c r="H106" s="404"/>
      <c r="I106" s="405"/>
    </row>
    <row r="107" spans="1:9" s="1315" customFormat="1" ht="15">
      <c r="A107" s="404"/>
      <c r="B107" s="404"/>
      <c r="C107" s="404"/>
      <c r="D107" s="405"/>
      <c r="E107" s="406"/>
      <c r="F107" s="405"/>
      <c r="G107" s="405"/>
      <c r="H107" s="404"/>
      <c r="I107" s="405"/>
    </row>
    <row r="108" spans="1:9" s="1315" customFormat="1" ht="15">
      <c r="A108" s="404"/>
      <c r="B108" s="404"/>
      <c r="C108" s="404"/>
      <c r="D108" s="405"/>
      <c r="E108" s="406"/>
      <c r="F108" s="405"/>
      <c r="G108" s="405"/>
      <c r="H108" s="404"/>
      <c r="I108" s="405"/>
    </row>
    <row r="109" spans="1:9" s="1315" customFormat="1" ht="15">
      <c r="A109" s="404"/>
      <c r="B109" s="404"/>
      <c r="C109" s="404"/>
      <c r="D109" s="405"/>
      <c r="E109" s="406"/>
      <c r="F109" s="405"/>
      <c r="G109" s="405"/>
      <c r="H109" s="404"/>
      <c r="I109" s="405"/>
    </row>
    <row r="110" spans="1:9" s="1315" customFormat="1" ht="15">
      <c r="A110" s="404"/>
      <c r="B110" s="404"/>
      <c r="C110" s="404"/>
      <c r="D110" s="405"/>
      <c r="E110" s="406"/>
      <c r="F110" s="405"/>
      <c r="G110" s="405"/>
      <c r="H110" s="404"/>
      <c r="I110" s="405"/>
    </row>
    <row r="111" spans="1:9" s="1315" customFormat="1" ht="15">
      <c r="A111" s="404"/>
      <c r="B111" s="404"/>
      <c r="C111" s="404"/>
      <c r="D111" s="405"/>
      <c r="E111" s="406"/>
      <c r="F111" s="405"/>
      <c r="G111" s="405"/>
      <c r="H111" s="404"/>
      <c r="I111" s="405"/>
    </row>
    <row r="112" spans="1:9" s="1315" customFormat="1" ht="15">
      <c r="A112" s="404"/>
      <c r="B112" s="404"/>
      <c r="C112" s="404"/>
      <c r="D112" s="405"/>
      <c r="E112" s="406"/>
      <c r="F112" s="405"/>
      <c r="G112" s="405"/>
      <c r="H112" s="404"/>
      <c r="I112" s="405"/>
    </row>
    <row r="113" spans="1:9" s="1315" customFormat="1" ht="15">
      <c r="A113" s="404"/>
      <c r="B113" s="404"/>
      <c r="C113" s="404"/>
      <c r="D113" s="405"/>
      <c r="E113" s="406"/>
      <c r="F113" s="405"/>
      <c r="G113" s="405"/>
      <c r="H113" s="404"/>
      <c r="I113" s="405"/>
    </row>
    <row r="114" spans="1:9" s="1315" customFormat="1" ht="15">
      <c r="A114" s="404"/>
      <c r="B114" s="404"/>
      <c r="C114" s="404"/>
      <c r="D114" s="405"/>
      <c r="E114" s="406"/>
      <c r="F114" s="405"/>
      <c r="G114" s="405"/>
      <c r="H114" s="404"/>
      <c r="I114" s="405"/>
    </row>
    <row r="115" spans="1:9" s="1315" customFormat="1" ht="15">
      <c r="A115" s="404"/>
      <c r="B115" s="404"/>
      <c r="C115" s="404"/>
      <c r="D115" s="405"/>
      <c r="E115" s="406"/>
      <c r="F115" s="405"/>
      <c r="G115" s="405"/>
      <c r="H115" s="404"/>
      <c r="I115" s="405"/>
    </row>
    <row r="116" spans="1:9" s="1315" customFormat="1" ht="15">
      <c r="A116" s="404"/>
      <c r="B116" s="404"/>
      <c r="C116" s="404"/>
      <c r="D116" s="405"/>
      <c r="E116" s="406"/>
      <c r="F116" s="405"/>
      <c r="G116" s="405"/>
      <c r="H116" s="404"/>
      <c r="I116" s="405"/>
    </row>
    <row r="117" spans="1:9" s="1315" customFormat="1" ht="15">
      <c r="A117" s="404"/>
      <c r="B117" s="404"/>
      <c r="C117" s="404"/>
      <c r="D117" s="405"/>
      <c r="E117" s="406"/>
      <c r="F117" s="405"/>
      <c r="G117" s="405"/>
      <c r="H117" s="404"/>
      <c r="I117" s="405"/>
    </row>
    <row r="118" spans="1:9" s="1315" customFormat="1" ht="15">
      <c r="A118" s="404"/>
      <c r="B118" s="404"/>
      <c r="C118" s="404"/>
      <c r="D118" s="405"/>
      <c r="E118" s="406"/>
      <c r="F118" s="405"/>
      <c r="G118" s="405"/>
      <c r="H118" s="404"/>
      <c r="I118" s="405"/>
    </row>
    <row r="119" spans="1:9" s="1315" customFormat="1" ht="15">
      <c r="A119" s="404"/>
      <c r="B119" s="404"/>
      <c r="C119" s="404"/>
      <c r="D119" s="405"/>
      <c r="E119" s="406"/>
      <c r="F119" s="405"/>
      <c r="G119" s="405"/>
      <c r="H119" s="404"/>
      <c r="I119" s="405"/>
    </row>
    <row r="120" spans="1:9" s="1315" customFormat="1" ht="15">
      <c r="A120" s="404"/>
      <c r="B120" s="404"/>
      <c r="C120" s="404"/>
      <c r="D120" s="405"/>
      <c r="E120" s="406"/>
      <c r="F120" s="405"/>
      <c r="G120" s="405"/>
      <c r="H120" s="404"/>
      <c r="I120" s="405"/>
    </row>
    <row r="121" spans="1:9" s="1315" customFormat="1" ht="15">
      <c r="A121" s="404"/>
      <c r="B121" s="404"/>
      <c r="C121" s="404"/>
      <c r="D121" s="405"/>
      <c r="E121" s="406"/>
      <c r="F121" s="405"/>
      <c r="G121" s="405"/>
      <c r="H121" s="404"/>
      <c r="I121" s="405"/>
    </row>
    <row r="122" spans="1:9" s="1315" customFormat="1" ht="15">
      <c r="A122" s="404"/>
      <c r="B122" s="404"/>
      <c r="C122" s="404"/>
      <c r="D122" s="405"/>
      <c r="E122" s="406"/>
      <c r="F122" s="405"/>
      <c r="G122" s="405"/>
      <c r="H122" s="404"/>
      <c r="I122" s="405"/>
    </row>
    <row r="123" spans="1:9" s="1315" customFormat="1" ht="15">
      <c r="A123" s="404"/>
      <c r="B123" s="404"/>
      <c r="C123" s="404"/>
      <c r="D123" s="405"/>
      <c r="E123" s="406"/>
      <c r="F123" s="405"/>
      <c r="G123" s="405"/>
      <c r="H123" s="404"/>
      <c r="I123" s="405"/>
    </row>
    <row r="124" spans="1:9" s="1315" customFormat="1" ht="15">
      <c r="A124" s="404"/>
      <c r="B124" s="404"/>
      <c r="C124" s="404"/>
      <c r="D124" s="405"/>
      <c r="E124" s="406"/>
      <c r="F124" s="405"/>
      <c r="G124" s="405"/>
      <c r="H124" s="404"/>
      <c r="I124" s="405"/>
    </row>
    <row r="125" spans="1:9" s="1315" customFormat="1" ht="15">
      <c r="A125" s="404"/>
      <c r="B125" s="404"/>
      <c r="C125" s="404"/>
      <c r="D125" s="405"/>
      <c r="E125" s="406"/>
      <c r="F125" s="405"/>
      <c r="G125" s="405"/>
      <c r="H125" s="404"/>
      <c r="I125" s="405"/>
    </row>
    <row r="126" spans="1:9" s="1315" customFormat="1" ht="15">
      <c r="A126" s="404"/>
      <c r="B126" s="404"/>
      <c r="C126" s="404"/>
      <c r="D126" s="405"/>
      <c r="E126" s="406"/>
      <c r="F126" s="405"/>
      <c r="G126" s="405"/>
      <c r="H126" s="404"/>
      <c r="I126" s="405"/>
    </row>
    <row r="127" spans="1:9" s="1315" customFormat="1" ht="15">
      <c r="A127" s="404"/>
      <c r="B127" s="404"/>
      <c r="C127" s="404"/>
      <c r="D127" s="405"/>
      <c r="E127" s="406"/>
      <c r="F127" s="405"/>
      <c r="G127" s="405"/>
      <c r="H127" s="404"/>
      <c r="I127" s="405"/>
    </row>
    <row r="128" spans="1:9" s="1315" customFormat="1" ht="15">
      <c r="A128" s="404"/>
      <c r="B128" s="404"/>
      <c r="C128" s="404"/>
      <c r="D128" s="405"/>
      <c r="E128" s="406"/>
      <c r="F128" s="405"/>
      <c r="G128" s="405"/>
      <c r="H128" s="404"/>
      <c r="I128" s="405"/>
    </row>
    <row r="129" spans="1:9" s="1315" customFormat="1" ht="15">
      <c r="A129" s="404"/>
      <c r="B129" s="404"/>
      <c r="C129" s="404"/>
      <c r="D129" s="405"/>
      <c r="E129" s="406"/>
      <c r="F129" s="405"/>
      <c r="G129" s="405"/>
      <c r="H129" s="404"/>
      <c r="I129" s="405"/>
    </row>
    <row r="130" spans="1:9" s="1315" customFormat="1" ht="15">
      <c r="A130" s="404"/>
      <c r="B130" s="404"/>
      <c r="C130" s="404"/>
      <c r="D130" s="405"/>
      <c r="E130" s="406"/>
      <c r="F130" s="405"/>
      <c r="G130" s="405"/>
      <c r="H130" s="404"/>
      <c r="I130" s="405"/>
    </row>
    <row r="131" spans="1:9" s="1315" customFormat="1" ht="15">
      <c r="A131" s="404"/>
      <c r="B131" s="404"/>
      <c r="C131" s="404"/>
      <c r="D131" s="405"/>
      <c r="E131" s="406"/>
      <c r="F131" s="405"/>
      <c r="G131" s="405"/>
      <c r="H131" s="404"/>
      <c r="I131" s="405"/>
    </row>
    <row r="132" spans="1:9" s="1315" customFormat="1" ht="15">
      <c r="A132" s="404"/>
      <c r="B132" s="404"/>
      <c r="C132" s="404"/>
      <c r="D132" s="405"/>
      <c r="E132" s="406"/>
      <c r="F132" s="405"/>
      <c r="G132" s="405"/>
      <c r="H132" s="404"/>
      <c r="I132" s="405"/>
    </row>
    <row r="133" spans="1:9">
      <c r="A133" s="407"/>
      <c r="B133" s="407"/>
      <c r="C133" s="407"/>
      <c r="D133" s="408"/>
      <c r="E133" s="409"/>
      <c r="F133" s="408"/>
      <c r="G133" s="408"/>
      <c r="H133" s="407"/>
      <c r="I133" s="408"/>
    </row>
    <row r="134" spans="1:9">
      <c r="A134" s="407"/>
      <c r="B134" s="407"/>
      <c r="C134" s="407"/>
      <c r="D134" s="408"/>
      <c r="E134" s="409"/>
      <c r="F134" s="408"/>
      <c r="G134" s="408"/>
      <c r="H134" s="407"/>
      <c r="I134" s="408"/>
    </row>
    <row r="135" spans="1:9">
      <c r="A135" s="407"/>
      <c r="B135" s="407"/>
      <c r="C135" s="407"/>
      <c r="D135" s="408"/>
      <c r="E135" s="409"/>
      <c r="F135" s="408"/>
      <c r="G135" s="408"/>
      <c r="H135" s="407"/>
      <c r="I135" s="408"/>
    </row>
  </sheetData>
  <mergeCells count="16">
    <mergeCell ref="A11:I11"/>
    <mergeCell ref="A12:I12"/>
    <mergeCell ref="A16:A17"/>
    <mergeCell ref="B16:B17"/>
    <mergeCell ref="C16:C17"/>
    <mergeCell ref="D16:D17"/>
    <mergeCell ref="E16:E17"/>
    <mergeCell ref="F16:G16"/>
    <mergeCell ref="H16:H17"/>
    <mergeCell ref="I16:I17"/>
    <mergeCell ref="A7:I7"/>
    <mergeCell ref="A1:I1"/>
    <mergeCell ref="A2:H2"/>
    <mergeCell ref="A3:I3"/>
    <mergeCell ref="A4:I4"/>
    <mergeCell ref="A6:I6"/>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A19" workbookViewId="0">
      <selection activeCell="E145" sqref="E145"/>
    </sheetView>
  </sheetViews>
  <sheetFormatPr defaultColWidth="9" defaultRowHeight="18.75"/>
  <cols>
    <col min="1" max="1" width="5" style="700" customWidth="1"/>
    <col min="2" max="2" width="46" style="1314" customWidth="1"/>
    <col min="3" max="3" width="11.375" style="878" customWidth="1"/>
    <col min="4" max="4" width="11.625" style="878" bestFit="1" customWidth="1"/>
    <col min="5" max="5" width="19.75" style="700" customWidth="1"/>
    <col min="6" max="7" width="9" style="878"/>
    <col min="8" max="8" width="10.75" style="878" customWidth="1"/>
    <col min="9" max="9" width="10.375" style="878" customWidth="1"/>
    <col min="10" max="16384" width="9" style="700"/>
  </cols>
  <sheetData>
    <row r="1" spans="1:9">
      <c r="A1" s="3214" t="s">
        <v>702</v>
      </c>
      <c r="B1" s="3214"/>
      <c r="C1" s="3214"/>
      <c r="D1" s="3214"/>
      <c r="E1" s="3214"/>
      <c r="F1" s="3214"/>
      <c r="G1" s="3214"/>
      <c r="H1" s="3214"/>
      <c r="I1" s="3214"/>
    </row>
    <row r="2" spans="1:9">
      <c r="A2" s="3214" t="s">
        <v>2006</v>
      </c>
      <c r="B2" s="3214"/>
      <c r="C2" s="3214"/>
      <c r="D2" s="3214"/>
      <c r="E2" s="3214"/>
      <c r="F2" s="3214"/>
      <c r="G2" s="3214"/>
      <c r="H2" s="3214"/>
      <c r="I2" s="1334"/>
    </row>
    <row r="3" spans="1:9">
      <c r="A3" s="879" t="s">
        <v>4610</v>
      </c>
      <c r="B3" s="877"/>
    </row>
    <row r="4" spans="1:9">
      <c r="A4" s="879" t="s">
        <v>4748</v>
      </c>
      <c r="B4" s="877"/>
    </row>
    <row r="5" spans="1:9">
      <c r="A5" s="879" t="s">
        <v>2351</v>
      </c>
      <c r="B5" s="877"/>
    </row>
    <row r="6" spans="1:9" ht="21">
      <c r="A6" s="1" t="s">
        <v>4749</v>
      </c>
      <c r="B6" s="877"/>
    </row>
    <row r="7" spans="1:9" ht="21">
      <c r="A7" s="1" t="s">
        <v>4750</v>
      </c>
      <c r="B7" s="877"/>
    </row>
    <row r="8" spans="1:9" ht="21">
      <c r="A8" s="1" t="s">
        <v>4751</v>
      </c>
      <c r="B8" s="877"/>
    </row>
    <row r="9" spans="1:9">
      <c r="A9" s="879"/>
      <c r="B9" s="877"/>
    </row>
    <row r="10" spans="1:9">
      <c r="A10" s="879" t="s">
        <v>332</v>
      </c>
      <c r="B10" s="877"/>
    </row>
    <row r="11" spans="1:9">
      <c r="A11" s="879"/>
      <c r="B11" s="700" t="s">
        <v>4752</v>
      </c>
    </row>
    <row r="12" spans="1:9">
      <c r="A12" s="879"/>
      <c r="B12" s="877" t="s">
        <v>4753</v>
      </c>
      <c r="F12" s="1344"/>
    </row>
    <row r="13" spans="1:9">
      <c r="A13" s="879"/>
      <c r="B13" s="877" t="s">
        <v>4754</v>
      </c>
      <c r="G13" s="1344"/>
    </row>
    <row r="14" spans="1:9">
      <c r="A14" s="879"/>
      <c r="B14" s="877" t="s">
        <v>4755</v>
      </c>
      <c r="G14" s="1344"/>
    </row>
    <row r="15" spans="1:9">
      <c r="A15" s="879"/>
      <c r="B15" s="877" t="s">
        <v>4756</v>
      </c>
      <c r="G15" s="1344"/>
    </row>
    <row r="16" spans="1:9">
      <c r="A16" s="879"/>
      <c r="B16" s="877" t="s">
        <v>4757</v>
      </c>
      <c r="G16" s="1344"/>
    </row>
    <row r="17" spans="1:9">
      <c r="A17" s="879"/>
      <c r="B17" s="877" t="s">
        <v>4758</v>
      </c>
      <c r="G17" s="1344"/>
    </row>
    <row r="18" spans="1:9">
      <c r="A18" s="879"/>
      <c r="B18" s="877" t="s">
        <v>4759</v>
      </c>
      <c r="G18" s="1344"/>
    </row>
    <row r="19" spans="1:9">
      <c r="A19" s="879"/>
      <c r="B19" s="877" t="s">
        <v>4760</v>
      </c>
      <c r="G19" s="1344"/>
    </row>
    <row r="20" spans="1:9">
      <c r="A20" s="879"/>
      <c r="B20" s="1345"/>
    </row>
    <row r="21" spans="1:9">
      <c r="A21" s="3215" t="s">
        <v>0</v>
      </c>
      <c r="B21" s="3215" t="s">
        <v>325</v>
      </c>
      <c r="C21" s="3215" t="s">
        <v>326</v>
      </c>
      <c r="D21" s="3215" t="s">
        <v>1</v>
      </c>
      <c r="E21" s="3215" t="s">
        <v>327</v>
      </c>
      <c r="F21" s="3217" t="s">
        <v>2</v>
      </c>
      <c r="G21" s="3218"/>
      <c r="H21" s="3219" t="s">
        <v>328</v>
      </c>
      <c r="I21" s="3215" t="s">
        <v>5</v>
      </c>
    </row>
    <row r="22" spans="1:9">
      <c r="A22" s="3216"/>
      <c r="B22" s="3216"/>
      <c r="C22" s="3216"/>
      <c r="D22" s="3216"/>
      <c r="E22" s="3216"/>
      <c r="F22" s="1335" t="s">
        <v>3</v>
      </c>
      <c r="G22" s="1335" t="s">
        <v>4</v>
      </c>
      <c r="H22" s="3220"/>
      <c r="I22" s="3216"/>
    </row>
    <row r="23" spans="1:9">
      <c r="A23" s="1346"/>
      <c r="B23" s="1347" t="s">
        <v>4761</v>
      </c>
      <c r="C23" s="1346"/>
      <c r="D23" s="1346"/>
      <c r="E23" s="1346"/>
      <c r="F23" s="1346"/>
      <c r="G23" s="1346"/>
      <c r="H23" s="1348"/>
      <c r="I23" s="1346"/>
    </row>
    <row r="24" spans="1:9">
      <c r="A24" s="1263">
        <v>1</v>
      </c>
      <c r="B24" s="1349" t="s">
        <v>4762</v>
      </c>
      <c r="C24" s="1350"/>
      <c r="D24" s="1350" t="s">
        <v>1082</v>
      </c>
      <c r="E24" s="1351"/>
      <c r="F24" s="1350"/>
      <c r="G24" s="1350"/>
      <c r="H24" s="1263" t="s">
        <v>4763</v>
      </c>
      <c r="I24" s="1263" t="s">
        <v>4764</v>
      </c>
    </row>
    <row r="25" spans="1:9">
      <c r="A25" s="1350"/>
      <c r="B25" s="1349" t="s">
        <v>4765</v>
      </c>
      <c r="C25" s="1350"/>
      <c r="D25" s="1350"/>
      <c r="E25" s="1351"/>
      <c r="F25" s="1350"/>
      <c r="G25" s="1350"/>
      <c r="H25" s="1352"/>
      <c r="I25" s="1263" t="s">
        <v>4766</v>
      </c>
    </row>
    <row r="26" spans="1:9">
      <c r="A26" s="1350"/>
      <c r="B26" s="1353" t="s">
        <v>4767</v>
      </c>
      <c r="C26" s="1350"/>
      <c r="D26" s="1350"/>
      <c r="E26" s="1351"/>
      <c r="F26" s="1350"/>
      <c r="G26" s="1350"/>
      <c r="H26" s="1352"/>
      <c r="I26" s="1263" t="s">
        <v>1400</v>
      </c>
    </row>
    <row r="27" spans="1:9">
      <c r="A27" s="1263"/>
      <c r="B27" s="1354" t="s">
        <v>4768</v>
      </c>
      <c r="C27" s="1263"/>
      <c r="D27" s="1263"/>
      <c r="E27" s="1261" t="s">
        <v>4769</v>
      </c>
      <c r="F27" s="1263"/>
      <c r="G27" s="1263"/>
      <c r="H27" s="1263" t="s">
        <v>1658</v>
      </c>
      <c r="I27" s="878" t="s">
        <v>1408</v>
      </c>
    </row>
    <row r="28" spans="1:9">
      <c r="A28" s="1261"/>
      <c r="B28" s="1261" t="s">
        <v>4770</v>
      </c>
      <c r="C28" s="1263" t="s">
        <v>4771</v>
      </c>
      <c r="D28" s="1263"/>
      <c r="E28" s="1261" t="s">
        <v>4772</v>
      </c>
      <c r="F28" s="1263"/>
      <c r="G28" s="1263"/>
      <c r="H28" s="1263"/>
      <c r="I28" s="1263" t="s">
        <v>2942</v>
      </c>
    </row>
    <row r="29" spans="1:9">
      <c r="A29" s="1261"/>
      <c r="B29" s="1261" t="s">
        <v>4773</v>
      </c>
      <c r="C29" s="1263" t="s">
        <v>4774</v>
      </c>
      <c r="D29" s="1263"/>
      <c r="E29" s="1351" t="s">
        <v>4775</v>
      </c>
      <c r="F29" s="1263"/>
      <c r="G29" s="1263"/>
      <c r="H29" s="1263"/>
      <c r="I29" s="1263" t="s">
        <v>371</v>
      </c>
    </row>
    <row r="30" spans="1:9">
      <c r="A30" s="1261"/>
      <c r="B30" s="1275" t="s">
        <v>4776</v>
      </c>
      <c r="C30" s="1263" t="s">
        <v>4771</v>
      </c>
      <c r="D30" s="1263"/>
      <c r="E30" s="700" t="s">
        <v>4650</v>
      </c>
      <c r="F30" s="1263"/>
      <c r="G30" s="1263"/>
      <c r="H30" s="1263"/>
      <c r="I30" s="1263"/>
    </row>
    <row r="31" spans="1:9" ht="21">
      <c r="A31" s="1261"/>
      <c r="B31" s="1261" t="s">
        <v>4777</v>
      </c>
      <c r="C31" s="1263" t="s">
        <v>1758</v>
      </c>
      <c r="D31" s="1263"/>
      <c r="E31" s="1261" t="s">
        <v>4778</v>
      </c>
      <c r="F31" s="1263"/>
      <c r="G31" s="1355"/>
      <c r="H31" s="1263" t="s">
        <v>4763</v>
      </c>
      <c r="I31" s="1263" t="s">
        <v>4227</v>
      </c>
    </row>
    <row r="32" spans="1:9">
      <c r="A32" s="1261"/>
      <c r="B32" s="1261" t="s">
        <v>4779</v>
      </c>
      <c r="C32" s="1263" t="s">
        <v>384</v>
      </c>
      <c r="D32" s="1263"/>
      <c r="E32" s="1261" t="s">
        <v>4780</v>
      </c>
      <c r="F32" s="1356"/>
      <c r="G32" s="1263"/>
      <c r="H32" s="1263"/>
      <c r="I32" s="1263"/>
    </row>
    <row r="33" spans="1:9">
      <c r="A33" s="1261"/>
      <c r="B33" s="1261" t="s">
        <v>4781</v>
      </c>
      <c r="C33" s="1263"/>
      <c r="D33" s="1263"/>
      <c r="E33" s="1261" t="s">
        <v>4782</v>
      </c>
      <c r="F33" s="1356"/>
      <c r="G33" s="1263"/>
      <c r="H33" s="1263"/>
      <c r="I33" s="1263"/>
    </row>
    <row r="34" spans="1:9" ht="21">
      <c r="A34" s="1261"/>
      <c r="B34" s="1261" t="s">
        <v>4783</v>
      </c>
      <c r="C34" s="1263" t="s">
        <v>3113</v>
      </c>
      <c r="D34" s="1263" t="s">
        <v>4784</v>
      </c>
      <c r="E34" s="1261" t="s">
        <v>4785</v>
      </c>
      <c r="F34" s="1266">
        <v>4000</v>
      </c>
      <c r="G34" s="1355" t="s">
        <v>319</v>
      </c>
      <c r="H34" s="1357" t="s">
        <v>4786</v>
      </c>
      <c r="I34" s="1358" t="s">
        <v>4787</v>
      </c>
    </row>
    <row r="35" spans="1:9">
      <c r="A35" s="1261"/>
      <c r="B35" s="1261" t="s">
        <v>4788</v>
      </c>
      <c r="C35" s="1263" t="s">
        <v>373</v>
      </c>
      <c r="D35" s="1263"/>
      <c r="E35" s="1261" t="s">
        <v>4789</v>
      </c>
      <c r="F35" s="905" t="s">
        <v>4790</v>
      </c>
      <c r="G35" s="1263"/>
      <c r="H35" s="1357" t="s">
        <v>4791</v>
      </c>
      <c r="I35" s="1358"/>
    </row>
    <row r="36" spans="1:9">
      <c r="A36" s="1261"/>
      <c r="B36" s="1261"/>
      <c r="C36" s="1263"/>
      <c r="D36" s="1263"/>
      <c r="E36" s="1261" t="s">
        <v>4792</v>
      </c>
      <c r="F36" s="905" t="s">
        <v>4793</v>
      </c>
      <c r="G36" s="1263"/>
      <c r="H36" s="1357"/>
      <c r="I36" s="1358"/>
    </row>
    <row r="37" spans="1:9" ht="21">
      <c r="A37" s="1261"/>
      <c r="B37" s="1261" t="s">
        <v>4794</v>
      </c>
      <c r="C37" s="1263" t="s">
        <v>3113</v>
      </c>
      <c r="D37" s="1264" t="s">
        <v>4795</v>
      </c>
      <c r="E37" s="1261" t="s">
        <v>4796</v>
      </c>
      <c r="F37" s="1266">
        <v>4000</v>
      </c>
      <c r="G37" s="1355" t="s">
        <v>319</v>
      </c>
      <c r="H37" s="1357" t="s">
        <v>4786</v>
      </c>
      <c r="I37" s="1358" t="s">
        <v>4797</v>
      </c>
    </row>
    <row r="38" spans="1:9">
      <c r="A38" s="1261"/>
      <c r="B38" s="1261"/>
      <c r="C38" s="1263" t="s">
        <v>373</v>
      </c>
      <c r="D38" s="1263"/>
      <c r="E38" s="1261" t="s">
        <v>4798</v>
      </c>
      <c r="F38" s="905" t="s">
        <v>4790</v>
      </c>
      <c r="G38" s="1263"/>
      <c r="H38" s="1357" t="s">
        <v>4791</v>
      </c>
      <c r="I38" s="1358"/>
    </row>
    <row r="39" spans="1:9">
      <c r="A39" s="1261"/>
      <c r="B39" s="1261"/>
      <c r="C39" s="1263"/>
      <c r="D39" s="1263"/>
      <c r="E39" s="1261" t="s">
        <v>4799</v>
      </c>
      <c r="F39" s="905" t="s">
        <v>4793</v>
      </c>
      <c r="G39" s="1263"/>
      <c r="H39" s="1357"/>
      <c r="I39" s="1358"/>
    </row>
    <row r="40" spans="1:9" ht="21">
      <c r="A40" s="1261"/>
      <c r="B40" s="1261" t="s">
        <v>4800</v>
      </c>
      <c r="C40" s="1263" t="s">
        <v>3113</v>
      </c>
      <c r="D40" s="1263" t="s">
        <v>4801</v>
      </c>
      <c r="E40" s="1261" t="s">
        <v>4802</v>
      </c>
      <c r="F40" s="1266">
        <v>4000</v>
      </c>
      <c r="G40" s="1355" t="s">
        <v>319</v>
      </c>
      <c r="H40" s="1357" t="s">
        <v>4786</v>
      </c>
      <c r="I40" s="1358" t="s">
        <v>4803</v>
      </c>
    </row>
    <row r="41" spans="1:9">
      <c r="A41" s="1261"/>
      <c r="B41" s="1261" t="s">
        <v>4804</v>
      </c>
      <c r="C41" s="1263" t="s">
        <v>373</v>
      </c>
      <c r="D41" s="1263" t="s">
        <v>1909</v>
      </c>
      <c r="E41" s="893" t="s">
        <v>4805</v>
      </c>
      <c r="F41" s="1356" t="s">
        <v>4790</v>
      </c>
      <c r="G41" s="1263"/>
      <c r="H41" s="1357" t="s">
        <v>4791</v>
      </c>
      <c r="I41" s="1358"/>
    </row>
    <row r="42" spans="1:9">
      <c r="A42" s="1261"/>
      <c r="B42" s="1261" t="s">
        <v>4806</v>
      </c>
      <c r="C42" s="1263" t="s">
        <v>3113</v>
      </c>
      <c r="D42" s="1263"/>
      <c r="E42" s="1261" t="s">
        <v>4807</v>
      </c>
      <c r="F42" s="1356" t="s">
        <v>4793</v>
      </c>
      <c r="G42" s="1263"/>
      <c r="H42" s="1357" t="s">
        <v>4786</v>
      </c>
      <c r="I42" s="1358"/>
    </row>
    <row r="43" spans="1:9" ht="21">
      <c r="A43" s="1261"/>
      <c r="B43" s="1261" t="s">
        <v>4808</v>
      </c>
      <c r="C43" s="1263" t="s">
        <v>373</v>
      </c>
      <c r="D43" s="1263"/>
      <c r="E43" s="893" t="s">
        <v>4809</v>
      </c>
      <c r="F43" s="1266">
        <v>4000</v>
      </c>
      <c r="G43" s="1355" t="s">
        <v>319</v>
      </c>
      <c r="H43" s="1357" t="s">
        <v>4791</v>
      </c>
      <c r="I43" s="1358"/>
    </row>
    <row r="44" spans="1:9">
      <c r="A44" s="1261"/>
      <c r="B44" s="1261" t="s">
        <v>4810</v>
      </c>
      <c r="C44" s="1263" t="s">
        <v>3113</v>
      </c>
      <c r="D44" s="1263"/>
      <c r="E44" s="893" t="s">
        <v>4811</v>
      </c>
      <c r="F44" s="1356" t="s">
        <v>4790</v>
      </c>
      <c r="G44" s="1263"/>
      <c r="H44" s="1357" t="s">
        <v>4786</v>
      </c>
      <c r="I44" s="1358"/>
    </row>
    <row r="45" spans="1:9">
      <c r="A45" s="1263"/>
      <c r="B45" s="1261" t="s">
        <v>4812</v>
      </c>
      <c r="C45" s="1263" t="s">
        <v>373</v>
      </c>
      <c r="D45" s="1263"/>
      <c r="E45" s="1261" t="s">
        <v>4813</v>
      </c>
      <c r="F45" s="1356" t="s">
        <v>4793</v>
      </c>
      <c r="G45" s="1263"/>
      <c r="H45" s="1357" t="s">
        <v>4791</v>
      </c>
      <c r="I45" s="1358"/>
    </row>
    <row r="46" spans="1:9" ht="21">
      <c r="A46" s="1261"/>
      <c r="B46" s="1261"/>
      <c r="C46" s="1263" t="s">
        <v>3113</v>
      </c>
      <c r="D46" s="1263"/>
      <c r="E46" s="1261" t="s">
        <v>4814</v>
      </c>
      <c r="F46" s="1266">
        <v>4000</v>
      </c>
      <c r="G46" s="1355" t="s">
        <v>319</v>
      </c>
      <c r="H46" s="1357" t="s">
        <v>4786</v>
      </c>
      <c r="I46" s="1358"/>
    </row>
    <row r="47" spans="1:9">
      <c r="A47" s="1261"/>
      <c r="B47" s="1261"/>
      <c r="C47" s="1263" t="s">
        <v>373</v>
      </c>
      <c r="D47" s="1263"/>
      <c r="E47" s="893" t="s">
        <v>4815</v>
      </c>
      <c r="F47" s="905" t="s">
        <v>4790</v>
      </c>
      <c r="G47" s="1263"/>
      <c r="H47" s="1357" t="s">
        <v>4791</v>
      </c>
      <c r="I47" s="1358"/>
    </row>
    <row r="48" spans="1:9">
      <c r="A48" s="1261"/>
      <c r="B48" s="1261"/>
      <c r="C48" s="1263"/>
      <c r="D48" s="1263"/>
      <c r="E48" s="893" t="s">
        <v>4816</v>
      </c>
      <c r="F48" s="905" t="s">
        <v>4793</v>
      </c>
      <c r="G48" s="1263"/>
      <c r="H48" s="1357"/>
      <c r="I48" s="1358"/>
    </row>
    <row r="49" spans="1:12" ht="21">
      <c r="A49" s="1261"/>
      <c r="B49" s="1261" t="s">
        <v>4817</v>
      </c>
      <c r="C49" s="1263" t="s">
        <v>3113</v>
      </c>
      <c r="D49" s="1263" t="s">
        <v>4818</v>
      </c>
      <c r="E49" s="1359" t="s">
        <v>4819</v>
      </c>
      <c r="F49" s="1266">
        <v>4000</v>
      </c>
      <c r="G49" s="1355" t="s">
        <v>319</v>
      </c>
      <c r="H49" s="1357" t="s">
        <v>4786</v>
      </c>
      <c r="I49" s="1358" t="s">
        <v>4820</v>
      </c>
    </row>
    <row r="50" spans="1:12">
      <c r="A50" s="1261"/>
      <c r="B50" s="1261"/>
      <c r="C50" s="1263" t="s">
        <v>373</v>
      </c>
      <c r="D50" s="1263"/>
      <c r="E50" s="893" t="s">
        <v>4821</v>
      </c>
      <c r="F50" s="905" t="s">
        <v>4790</v>
      </c>
      <c r="G50" s="1263"/>
      <c r="H50" s="1357" t="s">
        <v>4791</v>
      </c>
      <c r="I50" s="1358"/>
    </row>
    <row r="51" spans="1:12">
      <c r="A51" s="1261"/>
      <c r="B51" s="1261"/>
      <c r="C51" s="1263"/>
      <c r="D51" s="1263"/>
      <c r="E51" s="893" t="s">
        <v>4822</v>
      </c>
      <c r="F51" s="905" t="s">
        <v>4793</v>
      </c>
      <c r="G51" s="1263"/>
      <c r="H51" s="1357"/>
      <c r="I51" s="1358"/>
    </row>
    <row r="52" spans="1:12" ht="21">
      <c r="A52" s="1261"/>
      <c r="B52" s="1261" t="s">
        <v>4823</v>
      </c>
      <c r="C52" s="1263" t="s">
        <v>3113</v>
      </c>
      <c r="D52" s="1263" t="s">
        <v>4824</v>
      </c>
      <c r="E52" s="893" t="s">
        <v>4825</v>
      </c>
      <c r="F52" s="1266">
        <v>4000</v>
      </c>
      <c r="G52" s="1355" t="s">
        <v>319</v>
      </c>
      <c r="H52" s="1357" t="s">
        <v>4786</v>
      </c>
      <c r="I52" s="1358" t="s">
        <v>4826</v>
      </c>
    </row>
    <row r="53" spans="1:12">
      <c r="A53" s="1261"/>
      <c r="B53" s="1261"/>
      <c r="C53" s="1263" t="s">
        <v>373</v>
      </c>
      <c r="D53" s="1263"/>
      <c r="E53" s="893" t="s">
        <v>4827</v>
      </c>
      <c r="F53" s="905" t="s">
        <v>4790</v>
      </c>
      <c r="G53" s="1263"/>
      <c r="H53" s="1357" t="s">
        <v>4791</v>
      </c>
      <c r="I53" s="1263"/>
    </row>
    <row r="54" spans="1:12">
      <c r="A54" s="1261"/>
      <c r="B54" s="1261"/>
      <c r="C54" s="1263"/>
      <c r="D54" s="1263"/>
      <c r="E54" s="893" t="s">
        <v>4828</v>
      </c>
      <c r="F54" s="905" t="s">
        <v>4793</v>
      </c>
      <c r="G54" s="1263"/>
      <c r="H54" s="1357"/>
      <c r="I54" s="1263"/>
    </row>
    <row r="55" spans="1:12" ht="20.25" customHeight="1">
      <c r="A55" s="1261"/>
      <c r="B55" s="1261"/>
      <c r="C55" s="1263"/>
      <c r="D55" s="1263"/>
      <c r="E55" s="893" t="s">
        <v>4829</v>
      </c>
      <c r="F55" s="905"/>
      <c r="G55" s="1263"/>
      <c r="H55" s="1357"/>
      <c r="I55" s="1263"/>
    </row>
    <row r="56" spans="1:12" ht="20.25" customHeight="1">
      <c r="A56" s="1261"/>
      <c r="B56" s="1261"/>
      <c r="C56" s="1263"/>
      <c r="D56" s="1263"/>
      <c r="E56" s="893" t="s">
        <v>4830</v>
      </c>
      <c r="F56" s="905"/>
      <c r="G56" s="1263"/>
      <c r="H56" s="1357"/>
      <c r="I56" s="1263"/>
    </row>
    <row r="57" spans="1:12" ht="20.25" customHeight="1">
      <c r="A57" s="1261"/>
      <c r="B57" s="1360"/>
      <c r="C57" s="1263"/>
      <c r="D57" s="1263"/>
      <c r="E57" s="1361" t="s">
        <v>4831</v>
      </c>
      <c r="F57" s="1263"/>
      <c r="G57" s="1263"/>
      <c r="H57" s="1357"/>
      <c r="I57" s="1263"/>
    </row>
    <row r="58" spans="1:12" ht="20.25" customHeight="1">
      <c r="A58" s="1261"/>
      <c r="B58" s="1360"/>
      <c r="C58" s="1263"/>
      <c r="D58" s="1263"/>
      <c r="E58" s="338" t="s">
        <v>4832</v>
      </c>
      <c r="F58" s="1263"/>
      <c r="G58" s="1263"/>
      <c r="H58" s="1357"/>
      <c r="I58" s="1263"/>
    </row>
    <row r="59" spans="1:12" ht="20.25" customHeight="1">
      <c r="A59" s="1261"/>
      <c r="B59" s="1360"/>
      <c r="C59" s="1263"/>
      <c r="D59" s="1263"/>
      <c r="E59" s="1362" t="s">
        <v>4833</v>
      </c>
      <c r="F59" s="1263"/>
      <c r="G59" s="1263"/>
      <c r="H59" s="1357"/>
      <c r="I59" s="1263"/>
    </row>
    <row r="60" spans="1:12" ht="20.25" customHeight="1">
      <c r="A60" s="1261"/>
      <c r="B60" s="1360" t="s">
        <v>4834</v>
      </c>
      <c r="C60" s="1263"/>
      <c r="D60" s="1263"/>
      <c r="E60" s="1362"/>
      <c r="F60" s="1263"/>
      <c r="G60" s="1263"/>
      <c r="H60" s="1357"/>
      <c r="I60" s="1263"/>
    </row>
    <row r="61" spans="1:12" ht="20.25" customHeight="1">
      <c r="A61" s="1261"/>
      <c r="B61" s="1363" t="s">
        <v>4835</v>
      </c>
      <c r="C61" s="1263"/>
      <c r="D61" s="1263"/>
      <c r="E61" s="893" t="s">
        <v>4836</v>
      </c>
      <c r="F61" s="1263"/>
      <c r="G61" s="1263"/>
      <c r="H61" s="1263"/>
      <c r="I61" s="1263"/>
    </row>
    <row r="62" spans="1:12" ht="20.25" customHeight="1">
      <c r="A62" s="1261"/>
      <c r="B62" s="1363" t="s">
        <v>4837</v>
      </c>
      <c r="C62" s="1263" t="s">
        <v>4838</v>
      </c>
      <c r="D62" s="1263" t="s">
        <v>3373</v>
      </c>
      <c r="E62" s="1261"/>
      <c r="F62" s="1263"/>
      <c r="G62" s="1263"/>
      <c r="H62" s="1263" t="s">
        <v>4763</v>
      </c>
      <c r="I62" s="1364" t="s">
        <v>4839</v>
      </c>
      <c r="L62" s="1313" t="s">
        <v>4840</v>
      </c>
    </row>
    <row r="63" spans="1:12" ht="20.25" customHeight="1">
      <c r="A63" s="1261"/>
      <c r="B63" s="1363" t="s">
        <v>4841</v>
      </c>
      <c r="C63" s="1263"/>
      <c r="D63" s="1263"/>
      <c r="E63" s="1261"/>
      <c r="F63" s="1263"/>
      <c r="G63" s="1263"/>
      <c r="H63" s="1263"/>
      <c r="I63" s="1263" t="s">
        <v>4842</v>
      </c>
      <c r="L63" s="1313" t="s">
        <v>4843</v>
      </c>
    </row>
    <row r="64" spans="1:12" ht="20.25" customHeight="1">
      <c r="A64" s="1261"/>
      <c r="B64" s="1363" t="s">
        <v>4844</v>
      </c>
      <c r="C64" s="1263" t="s">
        <v>4838</v>
      </c>
      <c r="D64" s="1263" t="s">
        <v>3373</v>
      </c>
      <c r="E64" s="1261"/>
      <c r="F64" s="1263"/>
      <c r="G64" s="1263"/>
      <c r="H64" s="1263" t="s">
        <v>4763</v>
      </c>
      <c r="I64" s="1364" t="s">
        <v>4839</v>
      </c>
      <c r="L64" s="1365"/>
    </row>
    <row r="65" spans="1:12" ht="20.25" customHeight="1">
      <c r="A65" s="1261"/>
      <c r="B65" s="1363"/>
      <c r="C65" s="1263"/>
      <c r="D65" s="1263"/>
      <c r="E65" s="1261"/>
      <c r="F65" s="1263"/>
      <c r="G65" s="1263"/>
      <c r="H65" s="1263"/>
      <c r="I65" s="1263" t="s">
        <v>4842</v>
      </c>
      <c r="L65" s="1365"/>
    </row>
    <row r="66" spans="1:12" ht="20.25" customHeight="1">
      <c r="A66" s="1261"/>
      <c r="B66" s="1366" t="s">
        <v>4845</v>
      </c>
      <c r="C66" s="1263" t="s">
        <v>4846</v>
      </c>
      <c r="D66" s="1263" t="s">
        <v>3373</v>
      </c>
      <c r="E66" s="1261"/>
      <c r="F66" s="1263"/>
      <c r="G66" s="1263"/>
      <c r="H66" s="1263" t="s">
        <v>4763</v>
      </c>
      <c r="I66" s="1263" t="s">
        <v>4227</v>
      </c>
    </row>
    <row r="67" spans="1:12" ht="20.25" customHeight="1">
      <c r="A67" s="1261"/>
      <c r="B67" s="1366"/>
      <c r="C67" s="1263" t="s">
        <v>4847</v>
      </c>
      <c r="D67" s="1263"/>
      <c r="E67" s="1261"/>
      <c r="F67" s="1263"/>
      <c r="G67" s="1263"/>
      <c r="H67" s="1263"/>
      <c r="I67" s="1367" t="s">
        <v>4848</v>
      </c>
    </row>
    <row r="68" spans="1:12" ht="20.25" customHeight="1">
      <c r="A68" s="1261"/>
      <c r="B68" s="1366" t="s">
        <v>4849</v>
      </c>
      <c r="C68" s="1263" t="s">
        <v>390</v>
      </c>
      <c r="D68" s="1263" t="s">
        <v>3373</v>
      </c>
      <c r="E68" s="1261"/>
      <c r="F68" s="1263">
        <v>6000</v>
      </c>
      <c r="G68" s="1263" t="s">
        <v>319</v>
      </c>
      <c r="H68" s="1263" t="s">
        <v>1392</v>
      </c>
      <c r="I68" s="1263" t="s">
        <v>4227</v>
      </c>
    </row>
    <row r="69" spans="1:12" ht="20.25" customHeight="1">
      <c r="A69" s="1261"/>
      <c r="B69" s="1366"/>
      <c r="C69" s="1263" t="s">
        <v>4850</v>
      </c>
      <c r="D69" s="1263"/>
      <c r="E69" s="1261"/>
      <c r="F69" s="905" t="s">
        <v>4851</v>
      </c>
      <c r="G69" s="1263"/>
      <c r="H69" s="1263"/>
      <c r="I69" s="1263"/>
    </row>
    <row r="70" spans="1:12" ht="20.25" customHeight="1">
      <c r="A70" s="1261"/>
      <c r="B70" s="1366"/>
      <c r="C70" s="1263" t="s">
        <v>2035</v>
      </c>
      <c r="D70" s="1263"/>
      <c r="E70" s="1261"/>
      <c r="F70" s="905" t="s">
        <v>4852</v>
      </c>
      <c r="G70" s="1263"/>
      <c r="H70" s="1263"/>
      <c r="I70" s="1263"/>
    </row>
    <row r="71" spans="1:12" ht="20.25" customHeight="1">
      <c r="A71" s="1261"/>
      <c r="B71" s="1366" t="s">
        <v>4853</v>
      </c>
      <c r="C71" s="1263" t="s">
        <v>4854</v>
      </c>
      <c r="D71" s="1263" t="s">
        <v>3373</v>
      </c>
      <c r="E71" s="1261"/>
      <c r="F71" s="1263">
        <v>3000</v>
      </c>
      <c r="G71" s="1263" t="s">
        <v>319</v>
      </c>
      <c r="H71" s="1263" t="s">
        <v>1392</v>
      </c>
      <c r="I71" s="1263" t="s">
        <v>4227</v>
      </c>
    </row>
    <row r="72" spans="1:12" ht="20.25" customHeight="1">
      <c r="A72" s="1261"/>
      <c r="B72" s="1366" t="s">
        <v>4855</v>
      </c>
      <c r="C72" s="1263" t="s">
        <v>4838</v>
      </c>
      <c r="D72" s="1263" t="s">
        <v>3373</v>
      </c>
      <c r="E72" s="1261"/>
      <c r="F72" s="1368" t="s">
        <v>4856</v>
      </c>
      <c r="G72" s="1263"/>
      <c r="H72" s="1263"/>
      <c r="I72" s="1263"/>
    </row>
    <row r="73" spans="1:12" ht="20.25" customHeight="1">
      <c r="A73" s="1261"/>
      <c r="B73" s="1261" t="s">
        <v>4857</v>
      </c>
      <c r="C73" s="1263"/>
      <c r="D73" s="1263"/>
      <c r="E73" s="1261"/>
      <c r="F73" s="1263"/>
      <c r="G73" s="1263"/>
      <c r="H73" s="1263"/>
      <c r="I73" s="1263"/>
    </row>
    <row r="74" spans="1:12" ht="20.25" customHeight="1">
      <c r="A74" s="1261"/>
      <c r="B74" s="1261" t="s">
        <v>4858</v>
      </c>
      <c r="C74" s="1263" t="s">
        <v>4838</v>
      </c>
      <c r="D74" s="1263" t="s">
        <v>3373</v>
      </c>
      <c r="E74" s="1261"/>
      <c r="F74" s="1263"/>
      <c r="G74" s="1263"/>
      <c r="H74" s="1263" t="s">
        <v>4763</v>
      </c>
      <c r="I74" s="1263" t="s">
        <v>4764</v>
      </c>
    </row>
    <row r="75" spans="1:12" ht="20.25" customHeight="1">
      <c r="A75" s="1261"/>
      <c r="B75" s="1369" t="s">
        <v>4859</v>
      </c>
      <c r="C75" s="1263"/>
      <c r="D75" s="1263"/>
      <c r="E75" s="1261"/>
      <c r="F75" s="1263"/>
      <c r="G75" s="1263"/>
      <c r="H75" s="1263"/>
      <c r="I75" s="1263" t="s">
        <v>4766</v>
      </c>
    </row>
    <row r="76" spans="1:12" ht="20.25" customHeight="1">
      <c r="A76" s="1261"/>
      <c r="B76" s="1369" t="s">
        <v>4860</v>
      </c>
      <c r="C76" s="1263"/>
      <c r="D76" s="1263"/>
      <c r="E76" s="1261"/>
      <c r="F76" s="1263"/>
      <c r="G76" s="1263"/>
      <c r="H76" s="1263"/>
      <c r="I76" s="1263" t="s">
        <v>4861</v>
      </c>
    </row>
    <row r="77" spans="1:12" ht="20.25" customHeight="1">
      <c r="A77" s="1261"/>
      <c r="B77" s="1369" t="s">
        <v>4862</v>
      </c>
      <c r="C77" s="1263"/>
      <c r="D77" s="1263"/>
      <c r="E77" s="1261"/>
      <c r="F77" s="1263"/>
      <c r="G77" s="1263"/>
      <c r="H77" s="1263"/>
      <c r="I77" s="1263"/>
    </row>
    <row r="78" spans="1:12" ht="20.25" customHeight="1">
      <c r="A78" s="1261"/>
      <c r="B78" s="1369" t="s">
        <v>4863</v>
      </c>
      <c r="C78" s="1263"/>
      <c r="D78" s="1263"/>
      <c r="E78" s="1261"/>
      <c r="F78" s="1263"/>
      <c r="G78" s="1263"/>
      <c r="H78" s="1263"/>
      <c r="I78" s="1263"/>
    </row>
    <row r="79" spans="1:12" ht="20.25" customHeight="1">
      <c r="A79" s="1261"/>
      <c r="B79" s="1369" t="s">
        <v>4864</v>
      </c>
      <c r="C79" s="1263"/>
      <c r="D79" s="1263"/>
      <c r="E79" s="1261"/>
      <c r="F79" s="1263"/>
      <c r="G79" s="1263"/>
      <c r="H79" s="1263"/>
      <c r="I79" s="1263"/>
    </row>
    <row r="80" spans="1:12" ht="20.25" customHeight="1">
      <c r="A80" s="1261"/>
      <c r="B80" s="1369" t="s">
        <v>4865</v>
      </c>
      <c r="C80" s="1263"/>
      <c r="D80" s="1263"/>
      <c r="E80" s="1261"/>
      <c r="F80" s="1263"/>
      <c r="G80" s="1263"/>
      <c r="H80" s="1263"/>
      <c r="I80" s="1263"/>
    </row>
    <row r="81" spans="1:9">
      <c r="A81" s="1261"/>
      <c r="B81" s="1369" t="s">
        <v>4866</v>
      </c>
      <c r="C81" s="1263"/>
      <c r="D81" s="1263"/>
      <c r="E81" s="1261"/>
      <c r="F81" s="1263"/>
      <c r="G81" s="1263"/>
      <c r="H81" s="1263"/>
      <c r="I81" s="1263"/>
    </row>
    <row r="82" spans="1:9" ht="21">
      <c r="A82" s="1261"/>
      <c r="B82" s="1369" t="s">
        <v>4867</v>
      </c>
      <c r="C82" s="1263"/>
      <c r="D82" s="1263"/>
      <c r="E82" s="1261"/>
      <c r="F82" s="1266">
        <v>15000</v>
      </c>
      <c r="G82" s="1355" t="s">
        <v>319</v>
      </c>
      <c r="H82" s="1263" t="s">
        <v>379</v>
      </c>
      <c r="I82" s="1263"/>
    </row>
    <row r="83" spans="1:9">
      <c r="A83" s="1261"/>
      <c r="B83" s="1369" t="s">
        <v>4868</v>
      </c>
      <c r="C83" s="1263"/>
      <c r="D83" s="1263"/>
      <c r="E83" s="1261"/>
      <c r="F83" s="1370" t="s">
        <v>4869</v>
      </c>
      <c r="G83" s="1263"/>
      <c r="H83" s="1263"/>
      <c r="I83" s="1263"/>
    </row>
    <row r="84" spans="1:9">
      <c r="A84" s="1261"/>
      <c r="B84" s="1369" t="s">
        <v>4870</v>
      </c>
      <c r="C84" s="1263"/>
      <c r="D84" s="1263"/>
      <c r="E84" s="893"/>
      <c r="F84" s="1263"/>
      <c r="G84" s="1263"/>
      <c r="H84" s="1263"/>
      <c r="I84" s="1263"/>
    </row>
    <row r="85" spans="1:9">
      <c r="A85" s="1261"/>
      <c r="B85" s="1369" t="s">
        <v>4871</v>
      </c>
      <c r="C85" s="1263"/>
      <c r="D85" s="1263"/>
      <c r="E85" s="1261"/>
      <c r="F85" s="1263"/>
      <c r="G85" s="1263"/>
      <c r="H85" s="1263"/>
      <c r="I85" s="1263"/>
    </row>
    <row r="86" spans="1:9">
      <c r="A86" s="1261"/>
      <c r="B86" s="1369" t="s">
        <v>4872</v>
      </c>
      <c r="C86" s="1263"/>
      <c r="D86" s="1263"/>
      <c r="E86" s="1261"/>
      <c r="F86" s="1263"/>
      <c r="G86" s="1263"/>
      <c r="H86" s="1263"/>
      <c r="I86" s="1263"/>
    </row>
    <row r="87" spans="1:9">
      <c r="A87" s="1261"/>
      <c r="B87" s="1369" t="s">
        <v>4873</v>
      </c>
      <c r="C87" s="1263"/>
      <c r="D87" s="1263"/>
      <c r="E87" s="1261"/>
      <c r="F87" s="1263"/>
      <c r="G87" s="1263"/>
      <c r="H87" s="1263"/>
      <c r="I87" s="1263"/>
    </row>
    <row r="88" spans="1:9">
      <c r="A88" s="1261"/>
      <c r="B88" s="1369" t="s">
        <v>4874</v>
      </c>
      <c r="C88" s="1263"/>
      <c r="D88" s="1263"/>
      <c r="E88" s="1261"/>
      <c r="F88" s="1263"/>
      <c r="G88" s="1263"/>
      <c r="H88" s="1263"/>
      <c r="I88" s="1263"/>
    </row>
    <row r="89" spans="1:9">
      <c r="A89" s="1261"/>
      <c r="B89" s="1369" t="s">
        <v>4875</v>
      </c>
      <c r="C89" s="1263"/>
      <c r="D89" s="1263"/>
      <c r="E89" s="1261"/>
      <c r="F89" s="1263"/>
      <c r="G89" s="1263"/>
      <c r="H89" s="1263"/>
      <c r="I89" s="1263"/>
    </row>
    <row r="90" spans="1:9">
      <c r="A90" s="1261"/>
      <c r="B90" s="1369" t="s">
        <v>4876</v>
      </c>
      <c r="C90" s="1263"/>
      <c r="D90" s="1263"/>
      <c r="E90" s="1261"/>
      <c r="F90" s="1263"/>
      <c r="G90" s="1263"/>
      <c r="H90" s="1263"/>
      <c r="I90" s="1263"/>
    </row>
    <row r="91" spans="1:9" ht="37.5">
      <c r="A91" s="1261"/>
      <c r="B91" s="1369" t="s">
        <v>4877</v>
      </c>
      <c r="C91" s="1263"/>
      <c r="D91" s="1263"/>
      <c r="E91" s="1261"/>
      <c r="F91" s="1263"/>
      <c r="G91" s="1263"/>
      <c r="H91" s="1263"/>
      <c r="I91" s="1263"/>
    </row>
    <row r="92" spans="1:9" ht="56.25">
      <c r="A92" s="1261"/>
      <c r="B92" s="1369" t="s">
        <v>4878</v>
      </c>
      <c r="C92" s="1263"/>
      <c r="D92" s="1263"/>
      <c r="E92" s="1261"/>
      <c r="F92" s="1263"/>
      <c r="G92" s="1263"/>
      <c r="H92" s="1263"/>
      <c r="I92" s="1263"/>
    </row>
    <row r="93" spans="1:9" ht="37.5">
      <c r="A93" s="1261"/>
      <c r="B93" s="1369" t="s">
        <v>4879</v>
      </c>
      <c r="C93" s="1263"/>
      <c r="D93" s="1263"/>
      <c r="E93" s="1261"/>
      <c r="F93" s="1263"/>
      <c r="G93" s="1263"/>
      <c r="H93" s="1263"/>
      <c r="I93" s="1263"/>
    </row>
    <row r="94" spans="1:9" ht="37.5">
      <c r="A94" s="1261"/>
      <c r="B94" s="1369" t="s">
        <v>4880</v>
      </c>
      <c r="C94" s="1263"/>
      <c r="D94" s="1263"/>
      <c r="E94" s="1261"/>
      <c r="F94" s="1263"/>
      <c r="G94" s="1263" t="s">
        <v>4881</v>
      </c>
      <c r="H94" s="1263"/>
      <c r="I94" s="1263"/>
    </row>
    <row r="95" spans="1:9" ht="37.5">
      <c r="A95" s="1261"/>
      <c r="B95" s="1369" t="s">
        <v>4882</v>
      </c>
      <c r="C95" s="1263"/>
      <c r="D95" s="1263"/>
      <c r="E95" s="1261"/>
      <c r="F95" s="1263"/>
      <c r="G95" s="1263" t="s">
        <v>4881</v>
      </c>
      <c r="H95" s="1263"/>
      <c r="I95" s="1263"/>
    </row>
    <row r="96" spans="1:9" ht="37.5">
      <c r="A96" s="1261"/>
      <c r="B96" s="1369" t="s">
        <v>4883</v>
      </c>
      <c r="C96" s="1263"/>
      <c r="D96" s="1371" t="s">
        <v>4884</v>
      </c>
      <c r="E96" s="1261"/>
      <c r="F96" s="1263"/>
      <c r="G96" s="1263" t="s">
        <v>4881</v>
      </c>
      <c r="H96" s="1263"/>
      <c r="I96" s="1263"/>
    </row>
    <row r="97" spans="1:9">
      <c r="A97" s="1261"/>
      <c r="B97" s="1372" t="s">
        <v>4885</v>
      </c>
      <c r="C97" s="1373"/>
      <c r="D97" s="1373"/>
      <c r="E97" s="1374"/>
      <c r="F97" s="1373"/>
      <c r="G97" s="1373"/>
      <c r="H97" s="1373"/>
      <c r="I97" s="1373"/>
    </row>
    <row r="98" spans="1:9">
      <c r="A98" s="1261"/>
      <c r="B98" s="1375" t="s">
        <v>4886</v>
      </c>
      <c r="C98" s="1263"/>
      <c r="D98" s="1263"/>
      <c r="E98" s="1261"/>
      <c r="F98" s="1263"/>
      <c r="G98" s="1263" t="s">
        <v>4887</v>
      </c>
      <c r="H98" s="1263" t="s">
        <v>4763</v>
      </c>
      <c r="I98" s="1263" t="s">
        <v>4227</v>
      </c>
    </row>
    <row r="99" spans="1:9">
      <c r="A99" s="1261"/>
      <c r="B99" s="1264" t="s">
        <v>4888</v>
      </c>
      <c r="C99" s="1263"/>
      <c r="D99" s="1263" t="s">
        <v>290</v>
      </c>
      <c r="E99" s="1261"/>
      <c r="F99" s="1263"/>
      <c r="G99" s="1263"/>
      <c r="H99" s="1263"/>
      <c r="I99" s="1263"/>
    </row>
    <row r="100" spans="1:9">
      <c r="A100" s="1261"/>
      <c r="B100" s="1375" t="s">
        <v>4889</v>
      </c>
      <c r="C100" s="1263"/>
      <c r="D100" s="1263"/>
      <c r="E100" s="1261"/>
      <c r="F100" s="1263"/>
      <c r="G100" s="1263"/>
      <c r="H100" s="1263"/>
      <c r="I100" s="1263"/>
    </row>
    <row r="101" spans="1:9">
      <c r="A101" s="1261"/>
      <c r="B101" s="1375" t="s">
        <v>4890</v>
      </c>
      <c r="C101" s="1263"/>
      <c r="D101" s="1263"/>
      <c r="E101" s="1261"/>
      <c r="F101" s="1263"/>
      <c r="G101" s="1263"/>
      <c r="H101" s="1263"/>
      <c r="I101" s="1263"/>
    </row>
    <row r="102" spans="1:9">
      <c r="A102" s="1261"/>
      <c r="B102" s="1264" t="s">
        <v>4891</v>
      </c>
      <c r="C102" s="1263"/>
      <c r="D102" s="1263" t="s">
        <v>42</v>
      </c>
      <c r="E102" s="1261"/>
      <c r="F102" s="1263"/>
      <c r="G102" s="1263"/>
      <c r="H102" s="1263"/>
      <c r="I102" s="1263"/>
    </row>
    <row r="103" spans="1:9">
      <c r="A103" s="1261"/>
      <c r="B103" s="1375" t="s">
        <v>4892</v>
      </c>
      <c r="C103" s="1263"/>
      <c r="D103" s="1263"/>
      <c r="E103" s="1261"/>
      <c r="F103" s="1263"/>
      <c r="G103" s="1263"/>
      <c r="H103" s="1263"/>
      <c r="I103" s="1263"/>
    </row>
    <row r="104" spans="1:9">
      <c r="A104" s="1261"/>
      <c r="B104" s="1375" t="s">
        <v>4893</v>
      </c>
      <c r="C104" s="1263"/>
      <c r="D104" s="1263"/>
      <c r="E104" s="1261"/>
      <c r="F104" s="1263"/>
      <c r="G104" s="1263"/>
      <c r="H104" s="1263"/>
      <c r="I104" s="1263"/>
    </row>
    <row r="105" spans="1:9">
      <c r="A105" s="1261"/>
      <c r="B105" s="1375" t="s">
        <v>4894</v>
      </c>
      <c r="C105" s="1263"/>
      <c r="D105" s="1261"/>
      <c r="E105" s="1261"/>
      <c r="F105" s="1263"/>
      <c r="G105" s="1263"/>
      <c r="H105" s="1263"/>
      <c r="I105" s="1263"/>
    </row>
    <row r="106" spans="1:9" ht="21">
      <c r="A106" s="1261"/>
      <c r="B106" s="1375"/>
      <c r="C106" s="1263"/>
      <c r="D106" s="1263"/>
      <c r="E106" s="1261"/>
      <c r="F106" s="1266"/>
      <c r="G106" s="1355"/>
      <c r="H106" s="1263"/>
      <c r="I106" s="1263"/>
    </row>
    <row r="107" spans="1:9" ht="21">
      <c r="A107" s="1261"/>
      <c r="B107" s="1375"/>
      <c r="C107" s="1263"/>
      <c r="D107" s="1263"/>
      <c r="E107" s="1261"/>
      <c r="F107" s="1266"/>
      <c r="G107" s="1355"/>
      <c r="H107" s="1263"/>
      <c r="I107" s="1263"/>
    </row>
    <row r="108" spans="1:9" ht="21">
      <c r="A108" s="1261"/>
      <c r="B108" s="1376" t="s">
        <v>4895</v>
      </c>
      <c r="C108" s="1263"/>
      <c r="D108" s="1263"/>
      <c r="E108" s="1261"/>
      <c r="F108" s="1266"/>
      <c r="G108" s="1355"/>
      <c r="H108" s="1263"/>
      <c r="I108" s="1263"/>
    </row>
    <row r="109" spans="1:9">
      <c r="A109" s="1261"/>
      <c r="B109" s="1377" t="s">
        <v>4896</v>
      </c>
      <c r="C109" s="1263" t="s">
        <v>4897</v>
      </c>
      <c r="D109" s="1263" t="s">
        <v>1082</v>
      </c>
      <c r="E109" s="1261"/>
      <c r="F109" s="1263"/>
      <c r="G109" s="1263"/>
      <c r="H109" s="1263"/>
      <c r="I109" s="1263" t="s">
        <v>4898</v>
      </c>
    </row>
    <row r="110" spans="1:9">
      <c r="A110" s="1261"/>
      <c r="B110" s="893" t="s">
        <v>4899</v>
      </c>
      <c r="C110" s="1263" t="s">
        <v>4900</v>
      </c>
      <c r="D110" s="1263"/>
      <c r="E110" s="1261"/>
      <c r="F110" s="1263"/>
      <c r="G110" s="1263"/>
      <c r="H110" s="1263" t="s">
        <v>4901</v>
      </c>
      <c r="I110" s="1263" t="s">
        <v>4902</v>
      </c>
    </row>
    <row r="111" spans="1:9">
      <c r="A111" s="1261"/>
      <c r="B111" s="893" t="s">
        <v>4903</v>
      </c>
      <c r="C111" s="1263"/>
      <c r="D111" s="1263"/>
      <c r="E111" s="1261"/>
      <c r="F111" s="1263"/>
      <c r="G111" s="1263"/>
      <c r="H111" s="1263"/>
      <c r="I111" s="1263" t="s">
        <v>4904</v>
      </c>
    </row>
    <row r="112" spans="1:9">
      <c r="A112" s="1261"/>
      <c r="B112" s="893" t="s">
        <v>4905</v>
      </c>
      <c r="C112" s="1263"/>
      <c r="D112" s="1263"/>
      <c r="E112" s="1261"/>
      <c r="F112" s="1263"/>
      <c r="G112" s="1263"/>
      <c r="H112" s="1263" t="s">
        <v>4901</v>
      </c>
      <c r="I112" s="1263"/>
    </row>
    <row r="113" spans="1:9">
      <c r="A113" s="1261"/>
      <c r="B113" s="893" t="s">
        <v>4906</v>
      </c>
      <c r="C113" s="1263"/>
      <c r="D113" s="1263"/>
      <c r="E113" s="1261"/>
      <c r="F113" s="1263"/>
      <c r="G113" s="1263"/>
      <c r="H113" s="1263"/>
      <c r="I113" s="1263"/>
    </row>
    <row r="114" spans="1:9">
      <c r="A114" s="1261"/>
      <c r="B114" s="1375" t="s">
        <v>4907</v>
      </c>
      <c r="C114" s="1263"/>
      <c r="D114" s="1263"/>
      <c r="E114" s="1261"/>
      <c r="F114" s="1263"/>
      <c r="G114" s="1263"/>
      <c r="H114" s="1263"/>
      <c r="I114" s="1263"/>
    </row>
    <row r="115" spans="1:9">
      <c r="A115" s="1261"/>
      <c r="B115" s="1261" t="s">
        <v>4908</v>
      </c>
      <c r="C115" s="1263"/>
      <c r="D115" s="1263"/>
      <c r="E115" s="1261"/>
      <c r="F115" s="1263"/>
      <c r="G115" s="1263"/>
      <c r="H115" s="1263" t="s">
        <v>4901</v>
      </c>
      <c r="I115" s="1263"/>
    </row>
    <row r="116" spans="1:9">
      <c r="A116" s="1261"/>
      <c r="B116" s="1261" t="s">
        <v>4909</v>
      </c>
      <c r="C116" s="1263"/>
      <c r="D116" s="1263"/>
      <c r="E116" s="1261"/>
      <c r="F116" s="1263"/>
      <c r="G116" s="1263"/>
      <c r="H116" s="1263"/>
      <c r="I116" s="1263"/>
    </row>
    <row r="117" spans="1:9">
      <c r="A117" s="1261"/>
      <c r="B117" s="1261" t="s">
        <v>4910</v>
      </c>
      <c r="C117" s="1263"/>
      <c r="D117" s="1263"/>
      <c r="E117" s="1261"/>
      <c r="F117" s="1263"/>
      <c r="G117" s="1263" t="s">
        <v>4881</v>
      </c>
      <c r="H117" s="1263" t="s">
        <v>352</v>
      </c>
      <c r="I117" s="1263"/>
    </row>
    <row r="118" spans="1:9">
      <c r="A118" s="1261"/>
      <c r="B118" s="1261" t="s">
        <v>4911</v>
      </c>
      <c r="C118" s="1263"/>
      <c r="D118" s="1263"/>
      <c r="E118" s="1261"/>
      <c r="F118" s="1263"/>
      <c r="G118" s="1263"/>
      <c r="H118" s="1263"/>
      <c r="I118" s="1263"/>
    </row>
    <row r="119" spans="1:9">
      <c r="A119" s="1261"/>
      <c r="B119" s="1261" t="s">
        <v>4912</v>
      </c>
      <c r="C119" s="1263"/>
      <c r="D119" s="1263"/>
      <c r="E119" s="1261"/>
      <c r="F119" s="1263"/>
      <c r="G119" s="1263"/>
      <c r="H119" s="1263" t="s">
        <v>4763</v>
      </c>
      <c r="I119" s="1263"/>
    </row>
    <row r="120" spans="1:9">
      <c r="A120" s="1261"/>
      <c r="B120" s="1369" t="s">
        <v>4913</v>
      </c>
      <c r="C120" s="1263" t="s">
        <v>1690</v>
      </c>
      <c r="D120" s="1263"/>
      <c r="E120" s="1261"/>
      <c r="F120" s="1263"/>
      <c r="G120" s="1263" t="s">
        <v>4881</v>
      </c>
      <c r="H120" s="1263"/>
      <c r="I120" s="1263"/>
    </row>
    <row r="121" spans="1:9">
      <c r="A121" s="1261"/>
      <c r="B121" s="1369" t="s">
        <v>4914</v>
      </c>
      <c r="C121" s="1263"/>
      <c r="D121" s="1263"/>
      <c r="E121" s="1261"/>
      <c r="F121" s="1263"/>
      <c r="G121" s="1263"/>
      <c r="H121" s="1263"/>
      <c r="I121" s="1263"/>
    </row>
    <row r="122" spans="1:9">
      <c r="A122" s="1261"/>
      <c r="B122" s="1369" t="s">
        <v>4915</v>
      </c>
      <c r="C122" s="1263"/>
      <c r="D122" s="1263"/>
      <c r="E122" s="1261"/>
      <c r="F122" s="1263"/>
      <c r="G122" s="1263" t="s">
        <v>4881</v>
      </c>
      <c r="H122" s="1263"/>
      <c r="I122" s="1263"/>
    </row>
    <row r="123" spans="1:9">
      <c r="A123" s="1261"/>
      <c r="B123" s="1369" t="s">
        <v>4916</v>
      </c>
      <c r="C123" s="1263"/>
      <c r="D123" s="1263"/>
      <c r="E123" s="1261"/>
      <c r="F123" s="1263"/>
      <c r="G123" s="1263"/>
      <c r="H123" s="1263"/>
      <c r="I123" s="1263"/>
    </row>
    <row r="124" spans="1:9">
      <c r="A124" s="1261"/>
      <c r="B124" s="1261" t="s">
        <v>4917</v>
      </c>
      <c r="C124" s="1263"/>
      <c r="D124" s="1263"/>
      <c r="E124" s="1261"/>
      <c r="F124" s="1263"/>
      <c r="G124" s="1263"/>
      <c r="H124" s="1263" t="s">
        <v>4670</v>
      </c>
      <c r="I124" s="1263"/>
    </row>
    <row r="125" spans="1:9">
      <c r="A125" s="1261"/>
      <c r="B125" s="1261"/>
      <c r="C125" s="1263"/>
      <c r="D125" s="1263"/>
      <c r="E125" s="1261"/>
      <c r="F125" s="1263"/>
      <c r="G125" s="1263"/>
      <c r="H125" s="1263"/>
      <c r="I125" s="1263"/>
    </row>
    <row r="126" spans="1:9">
      <c r="A126" s="1261"/>
      <c r="B126" s="1375"/>
      <c r="C126" s="1263"/>
      <c r="D126" s="1263"/>
      <c r="E126" s="1261"/>
      <c r="F126" s="1263"/>
      <c r="G126" s="1263"/>
      <c r="H126" s="1263"/>
      <c r="I126" s="1263"/>
    </row>
    <row r="127" spans="1:9">
      <c r="A127" s="1261"/>
      <c r="B127" s="1375"/>
      <c r="C127" s="1263"/>
      <c r="D127" s="1263"/>
      <c r="E127" s="1261"/>
      <c r="F127" s="1263"/>
      <c r="G127" s="1263"/>
      <c r="H127" s="1263"/>
      <c r="I127" s="1263"/>
    </row>
    <row r="128" spans="1:9">
      <c r="A128" s="1268"/>
      <c r="B128" s="1378"/>
      <c r="C128" s="1267"/>
      <c r="D128" s="1267"/>
      <c r="E128" s="1379" t="s">
        <v>318</v>
      </c>
      <c r="F128" s="1379">
        <f>SUM(F23:F127)</f>
        <v>52000</v>
      </c>
      <c r="G128" s="1379" t="s">
        <v>319</v>
      </c>
      <c r="H128" s="1267"/>
      <c r="I128" s="1267"/>
    </row>
  </sheetData>
  <mergeCells count="10">
    <mergeCell ref="A1:I1"/>
    <mergeCell ref="A2:H2"/>
    <mergeCell ref="A21:A22"/>
    <mergeCell ref="B21:B22"/>
    <mergeCell ref="C21:C22"/>
    <mergeCell ref="D21:D22"/>
    <mergeCell ref="E21:E22"/>
    <mergeCell ref="F21:G21"/>
    <mergeCell ref="H21:H22"/>
    <mergeCell ref="I21:I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9" workbookViewId="0">
      <selection activeCell="B15" sqref="B15"/>
    </sheetView>
  </sheetViews>
  <sheetFormatPr defaultRowHeight="14.25"/>
  <cols>
    <col min="1" max="1" width="5" customWidth="1"/>
    <col min="2" max="2" width="50.75" customWidth="1"/>
    <col min="3" max="3" width="12.75" customWidth="1"/>
    <col min="4" max="4" width="10.125" bestFit="1" customWidth="1"/>
    <col min="5" max="5" width="12.25" customWidth="1"/>
    <col min="8" max="8" width="10.125" customWidth="1"/>
    <col min="9" max="9" width="9.75" customWidth="1"/>
  </cols>
  <sheetData>
    <row r="1" spans="1:9" ht="18.75">
      <c r="A1" s="3158" t="s">
        <v>702</v>
      </c>
      <c r="B1" s="3158"/>
      <c r="C1" s="3158"/>
      <c r="D1" s="3158"/>
      <c r="E1" s="3158"/>
      <c r="F1" s="3158"/>
      <c r="G1" s="3158"/>
      <c r="H1" s="3158"/>
      <c r="I1" s="3158"/>
    </row>
    <row r="2" spans="1:9" ht="18.75">
      <c r="A2" s="3158" t="s">
        <v>852</v>
      </c>
      <c r="B2" s="3158"/>
      <c r="C2" s="3158"/>
      <c r="D2" s="3158"/>
      <c r="E2" s="3158"/>
      <c r="F2" s="3158"/>
      <c r="G2" s="3158"/>
      <c r="H2" s="3158"/>
      <c r="I2" s="3158"/>
    </row>
    <row r="3" spans="1:9" ht="18.75">
      <c r="A3" s="232" t="s">
        <v>6030</v>
      </c>
      <c r="B3" s="244"/>
      <c r="C3" s="231"/>
      <c r="D3" s="231"/>
      <c r="E3" s="231"/>
      <c r="F3" s="231"/>
      <c r="G3" s="2447"/>
      <c r="H3" s="231"/>
      <c r="I3" s="231"/>
    </row>
    <row r="4" spans="1:9" ht="18.75">
      <c r="A4" s="232" t="s">
        <v>6031</v>
      </c>
      <c r="B4" s="244"/>
      <c r="C4" s="231"/>
      <c r="D4" s="231"/>
      <c r="E4" s="231"/>
      <c r="F4" s="231"/>
      <c r="G4" s="2447"/>
      <c r="H4" s="231"/>
      <c r="I4" s="231"/>
    </row>
    <row r="5" spans="1:9" ht="18.75">
      <c r="A5" s="232" t="s">
        <v>329</v>
      </c>
      <c r="B5" s="244"/>
      <c r="C5" s="231"/>
      <c r="D5" s="231"/>
      <c r="E5" s="231"/>
      <c r="F5" s="231"/>
      <c r="G5" s="2447"/>
      <c r="H5" s="231"/>
      <c r="I5" s="231"/>
    </row>
    <row r="6" spans="1:9" ht="18.75">
      <c r="A6" s="232"/>
      <c r="B6" s="788" t="s">
        <v>6032</v>
      </c>
      <c r="C6" s="231"/>
      <c r="D6" s="231"/>
      <c r="E6" s="231"/>
      <c r="F6" s="231"/>
      <c r="G6" s="2447"/>
      <c r="H6" s="231"/>
      <c r="I6" s="231"/>
    </row>
    <row r="7" spans="1:9" ht="18.75">
      <c r="A7" s="2585"/>
      <c r="B7" s="788" t="s">
        <v>6033</v>
      </c>
      <c r="C7" s="2586"/>
      <c r="D7" s="2586"/>
      <c r="E7" s="2586"/>
      <c r="F7" s="2586"/>
      <c r="G7" s="2587"/>
      <c r="H7" s="2586"/>
      <c r="I7" s="2586"/>
    </row>
    <row r="8" spans="1:9" ht="18.75">
      <c r="A8" s="2585"/>
      <c r="B8" s="788"/>
      <c r="C8" s="2586"/>
      <c r="D8" s="2586"/>
      <c r="E8" s="2586"/>
      <c r="F8" s="2586"/>
      <c r="G8" s="2587"/>
      <c r="H8" s="2586"/>
      <c r="I8" s="2586"/>
    </row>
    <row r="9" spans="1:9" ht="18.75">
      <c r="A9" s="232" t="s">
        <v>332</v>
      </c>
      <c r="B9" s="244"/>
      <c r="C9" s="231"/>
      <c r="D9" s="231"/>
      <c r="E9" s="231"/>
      <c r="F9" s="231"/>
      <c r="G9" s="2447"/>
      <c r="H9" s="231"/>
      <c r="I9" s="231"/>
    </row>
    <row r="10" spans="1:9" ht="18.75">
      <c r="A10" s="232"/>
      <c r="B10" s="788" t="s">
        <v>6034</v>
      </c>
      <c r="C10" s="231"/>
      <c r="D10" s="231"/>
      <c r="E10" s="231"/>
      <c r="F10" s="231"/>
      <c r="G10" s="2447"/>
      <c r="H10" s="231"/>
      <c r="I10" s="231"/>
    </row>
    <row r="11" spans="1:9" ht="18.75">
      <c r="A11" s="232"/>
      <c r="B11" s="244"/>
      <c r="C11" s="231"/>
      <c r="D11" s="231"/>
      <c r="E11" s="231"/>
      <c r="F11" s="231"/>
      <c r="G11" s="2447"/>
      <c r="H11" s="231"/>
      <c r="I11" s="231"/>
    </row>
    <row r="12" spans="1:9" ht="18.75">
      <c r="A12" s="3194" t="s">
        <v>0</v>
      </c>
      <c r="B12" s="3194" t="s">
        <v>325</v>
      </c>
      <c r="C12" s="3194" t="s">
        <v>326</v>
      </c>
      <c r="D12" s="3194" t="s">
        <v>1</v>
      </c>
      <c r="E12" s="3194" t="s">
        <v>327</v>
      </c>
      <c r="F12" s="3196" t="s">
        <v>2</v>
      </c>
      <c r="G12" s="3196"/>
      <c r="H12" s="3194" t="s">
        <v>328</v>
      </c>
      <c r="I12" s="3194" t="s">
        <v>5</v>
      </c>
    </row>
    <row r="13" spans="1:9" ht="18.75">
      <c r="A13" s="3195"/>
      <c r="B13" s="3195"/>
      <c r="C13" s="3195"/>
      <c r="D13" s="3195"/>
      <c r="E13" s="3195"/>
      <c r="F13" s="2444" t="s">
        <v>3</v>
      </c>
      <c r="G13" s="2444" t="s">
        <v>4</v>
      </c>
      <c r="H13" s="3195"/>
      <c r="I13" s="3195"/>
    </row>
    <row r="14" spans="1:9" ht="18.75">
      <c r="A14" s="233">
        <v>1</v>
      </c>
      <c r="B14" s="242" t="s">
        <v>6087</v>
      </c>
      <c r="C14" s="234"/>
      <c r="D14" s="234"/>
      <c r="E14" s="234"/>
      <c r="F14" s="234"/>
      <c r="G14" s="233"/>
      <c r="H14" s="234"/>
      <c r="I14" s="234"/>
    </row>
    <row r="15" spans="1:9" ht="18.75">
      <c r="A15" s="235"/>
      <c r="B15" s="2588" t="s">
        <v>6035</v>
      </c>
      <c r="C15" s="235"/>
      <c r="D15" s="235"/>
      <c r="E15" s="235"/>
      <c r="F15" s="235"/>
      <c r="G15" s="321"/>
      <c r="H15" s="235"/>
      <c r="I15" s="235"/>
    </row>
    <row r="16" spans="1:9" ht="18.75">
      <c r="A16" s="2589"/>
      <c r="B16" s="957" t="s">
        <v>6036</v>
      </c>
      <c r="C16" s="235"/>
      <c r="D16" s="235"/>
      <c r="E16" s="235"/>
      <c r="F16" s="235"/>
      <c r="G16" s="235"/>
      <c r="H16" s="235"/>
      <c r="I16" s="235"/>
    </row>
    <row r="17" spans="1:9" ht="18.75">
      <c r="A17" s="2589"/>
      <c r="B17" s="243" t="s">
        <v>6037</v>
      </c>
      <c r="C17" s="235" t="s">
        <v>6038</v>
      </c>
      <c r="D17" s="2589" t="s">
        <v>40</v>
      </c>
      <c r="E17" s="235" t="s">
        <v>6039</v>
      </c>
      <c r="F17" s="321"/>
      <c r="G17" s="321"/>
      <c r="H17" s="235" t="s">
        <v>733</v>
      </c>
      <c r="I17" s="2589" t="s">
        <v>6040</v>
      </c>
    </row>
    <row r="18" spans="1:9" ht="18.75">
      <c r="A18" s="2589"/>
      <c r="B18" s="243" t="s">
        <v>6041</v>
      </c>
      <c r="C18" s="235" t="s">
        <v>6042</v>
      </c>
      <c r="D18" s="235"/>
      <c r="E18" s="235" t="s">
        <v>6043</v>
      </c>
      <c r="F18" s="235"/>
      <c r="G18" s="235"/>
      <c r="H18" s="235"/>
      <c r="I18" s="235" t="s">
        <v>6044</v>
      </c>
    </row>
    <row r="19" spans="1:9" ht="18.75">
      <c r="A19" s="2590"/>
      <c r="B19" s="2591" t="s">
        <v>6045</v>
      </c>
      <c r="C19" s="848" t="s">
        <v>6046</v>
      </c>
      <c r="D19" s="848"/>
      <c r="E19" s="848" t="s">
        <v>6047</v>
      </c>
      <c r="F19" s="848"/>
      <c r="G19" s="848"/>
      <c r="H19" s="848"/>
      <c r="I19" s="235" t="s">
        <v>6048</v>
      </c>
    </row>
    <row r="20" spans="1:9" ht="18.75">
      <c r="A20" s="2589"/>
      <c r="B20" s="243" t="s">
        <v>6049</v>
      </c>
      <c r="C20" s="235" t="s">
        <v>6050</v>
      </c>
      <c r="D20" s="235"/>
      <c r="E20" s="235" t="s">
        <v>6051</v>
      </c>
      <c r="F20" s="235"/>
      <c r="G20" s="235"/>
      <c r="H20" s="235"/>
      <c r="I20" s="235" t="s">
        <v>6052</v>
      </c>
    </row>
    <row r="21" spans="1:9" ht="18.75">
      <c r="A21" s="2589"/>
      <c r="B21" s="243" t="s">
        <v>6053</v>
      </c>
      <c r="C21" s="235" t="s">
        <v>6054</v>
      </c>
      <c r="D21" s="235"/>
      <c r="E21" s="235"/>
      <c r="F21" s="235"/>
      <c r="G21" s="235"/>
      <c r="H21" s="235"/>
      <c r="I21" s="235"/>
    </row>
    <row r="22" spans="1:9" ht="18.75">
      <c r="A22" s="2589"/>
      <c r="B22" s="243" t="s">
        <v>6055</v>
      </c>
      <c r="C22" s="235" t="s">
        <v>6056</v>
      </c>
      <c r="D22" s="235"/>
      <c r="E22" s="235"/>
      <c r="F22" s="235"/>
      <c r="G22" s="235"/>
      <c r="H22" s="235"/>
      <c r="I22" s="235"/>
    </row>
    <row r="23" spans="1:9" ht="18.75">
      <c r="A23" s="2589"/>
      <c r="B23" s="243"/>
      <c r="C23" s="235" t="s">
        <v>6057</v>
      </c>
      <c r="D23" s="235"/>
      <c r="E23" s="235"/>
      <c r="F23" s="235"/>
      <c r="G23" s="235"/>
      <c r="H23" s="235"/>
      <c r="I23" s="235"/>
    </row>
    <row r="24" spans="1:9" ht="18.75">
      <c r="A24" s="2589"/>
      <c r="B24" s="957" t="s">
        <v>6058</v>
      </c>
      <c r="C24" s="235"/>
      <c r="D24" s="235"/>
      <c r="E24" s="235"/>
      <c r="F24" s="235"/>
      <c r="G24" s="235"/>
      <c r="H24" s="235"/>
      <c r="I24" s="235"/>
    </row>
    <row r="25" spans="1:9" ht="18.75">
      <c r="A25" s="2589"/>
      <c r="B25" s="2591" t="s">
        <v>6059</v>
      </c>
      <c r="C25" s="235" t="s">
        <v>6060</v>
      </c>
      <c r="D25" s="2589" t="s">
        <v>40</v>
      </c>
      <c r="E25" s="235" t="s">
        <v>6061</v>
      </c>
      <c r="F25" s="655">
        <v>3300</v>
      </c>
      <c r="G25" s="2592" t="s">
        <v>319</v>
      </c>
      <c r="H25" s="235" t="s">
        <v>6062</v>
      </c>
      <c r="I25" s="2589" t="s">
        <v>6040</v>
      </c>
    </row>
    <row r="26" spans="1:9" ht="18.75">
      <c r="A26" s="2589"/>
      <c r="B26" s="243" t="s">
        <v>6063</v>
      </c>
      <c r="C26" s="235" t="s">
        <v>6064</v>
      </c>
      <c r="D26" s="235"/>
      <c r="E26" s="235" t="s">
        <v>6065</v>
      </c>
      <c r="F26" s="235"/>
      <c r="G26" s="321"/>
      <c r="H26" s="2593">
        <v>23621</v>
      </c>
      <c r="I26" s="235" t="s">
        <v>6048</v>
      </c>
    </row>
    <row r="27" spans="1:9" ht="18.75">
      <c r="A27" s="2589"/>
      <c r="B27" s="2594" t="s">
        <v>6066</v>
      </c>
      <c r="C27" s="235" t="s">
        <v>6067</v>
      </c>
      <c r="D27" s="235"/>
      <c r="E27" s="235" t="s">
        <v>6068</v>
      </c>
      <c r="F27" s="235"/>
      <c r="G27" s="235"/>
      <c r="H27" s="235"/>
      <c r="I27" s="235" t="s">
        <v>6044</v>
      </c>
    </row>
    <row r="28" spans="1:9" ht="18.75">
      <c r="A28" s="2589"/>
      <c r="B28" s="2595" t="s">
        <v>6069</v>
      </c>
      <c r="C28" s="235"/>
      <c r="D28" s="235"/>
      <c r="E28" s="235" t="s">
        <v>6070</v>
      </c>
      <c r="F28" s="235"/>
      <c r="G28" s="235"/>
      <c r="H28" s="235"/>
      <c r="I28" s="235" t="s">
        <v>6052</v>
      </c>
    </row>
    <row r="29" spans="1:9" ht="37.5">
      <c r="A29" s="2589"/>
      <c r="B29" s="243" t="s">
        <v>6071</v>
      </c>
      <c r="C29" s="235"/>
      <c r="D29" s="235"/>
      <c r="E29" s="235" t="s">
        <v>6072</v>
      </c>
      <c r="F29" s="235"/>
      <c r="G29" s="235"/>
      <c r="H29" s="685">
        <v>23408</v>
      </c>
      <c r="I29" s="235"/>
    </row>
    <row r="30" spans="1:9" ht="18.75">
      <c r="A30" s="2589"/>
      <c r="B30" s="2595" t="s">
        <v>6073</v>
      </c>
      <c r="C30" s="235"/>
      <c r="D30" s="235"/>
      <c r="E30" s="235" t="s">
        <v>6074</v>
      </c>
      <c r="F30" s="235"/>
      <c r="G30" s="235"/>
      <c r="H30" s="235"/>
      <c r="I30" s="235"/>
    </row>
    <row r="31" spans="1:9" ht="18.75">
      <c r="A31" s="2589"/>
      <c r="B31" s="2596" t="s">
        <v>6075</v>
      </c>
      <c r="C31" s="235"/>
      <c r="D31" s="235"/>
      <c r="E31" s="235"/>
      <c r="F31" s="235"/>
      <c r="G31" s="2597"/>
      <c r="H31" s="235"/>
      <c r="I31" s="235"/>
    </row>
    <row r="32" spans="1:9" ht="18.75">
      <c r="A32" s="2589"/>
      <c r="B32" s="2595" t="s">
        <v>6076</v>
      </c>
      <c r="C32" s="235" t="s">
        <v>6077</v>
      </c>
      <c r="D32" s="235" t="s">
        <v>6078</v>
      </c>
      <c r="E32" s="235" t="s">
        <v>6061</v>
      </c>
      <c r="F32" s="2598"/>
      <c r="G32" s="2597"/>
      <c r="H32" s="235"/>
      <c r="I32" s="2589" t="s">
        <v>6040</v>
      </c>
    </row>
    <row r="33" spans="1:9" ht="18.75">
      <c r="A33" s="2589"/>
      <c r="B33" s="2599" t="s">
        <v>6079</v>
      </c>
      <c r="C33" s="235" t="s">
        <v>6080</v>
      </c>
      <c r="D33" s="235" t="s">
        <v>6081</v>
      </c>
      <c r="E33" s="235" t="s">
        <v>6065</v>
      </c>
      <c r="F33" s="2600">
        <v>900</v>
      </c>
      <c r="G33" s="2592" t="s">
        <v>319</v>
      </c>
      <c r="H33" s="235"/>
      <c r="I33" s="235" t="s">
        <v>6048</v>
      </c>
    </row>
    <row r="34" spans="1:9" ht="18.75">
      <c r="A34" s="2589"/>
      <c r="B34" s="2599" t="s">
        <v>6082</v>
      </c>
      <c r="C34" s="235" t="s">
        <v>6083</v>
      </c>
      <c r="D34" s="235" t="s">
        <v>6084</v>
      </c>
      <c r="E34" s="235" t="s">
        <v>6068</v>
      </c>
      <c r="F34" s="2600"/>
      <c r="G34" s="299"/>
      <c r="H34" s="235"/>
      <c r="I34" s="235" t="s">
        <v>6044</v>
      </c>
    </row>
    <row r="35" spans="1:9" ht="18.75">
      <c r="A35" s="2589"/>
      <c r="B35" s="2595" t="s">
        <v>6085</v>
      </c>
      <c r="C35" s="2589"/>
      <c r="D35" s="2589"/>
      <c r="E35" s="2589"/>
      <c r="F35" s="2601">
        <v>5600</v>
      </c>
      <c r="G35" s="2592" t="s">
        <v>319</v>
      </c>
      <c r="H35" s="2589"/>
      <c r="I35" s="235" t="s">
        <v>6052</v>
      </c>
    </row>
    <row r="36" spans="1:9" ht="18.75">
      <c r="A36" s="2589"/>
      <c r="B36" s="2595" t="s">
        <v>6086</v>
      </c>
      <c r="C36" s="2589"/>
      <c r="D36" s="2589"/>
      <c r="E36" s="2602"/>
      <c r="F36" s="2602"/>
      <c r="G36" s="2589"/>
      <c r="H36" s="2589"/>
      <c r="I36" s="2589"/>
    </row>
    <row r="37" spans="1:9" ht="18.75">
      <c r="E37" s="964" t="s">
        <v>1912</v>
      </c>
      <c r="F37" s="2603">
        <v>9800</v>
      </c>
    </row>
  </sheetData>
  <mergeCells count="10">
    <mergeCell ref="A1:I1"/>
    <mergeCell ref="A2:I2"/>
    <mergeCell ref="A12:A13"/>
    <mergeCell ref="B12:B13"/>
    <mergeCell ref="C12:C13"/>
    <mergeCell ref="D12:D13"/>
    <mergeCell ref="E12:E13"/>
    <mergeCell ref="F12:G12"/>
    <mergeCell ref="H12:H13"/>
    <mergeCell ref="I12:I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opLeftCell="A10" workbookViewId="0">
      <selection activeCell="B20" sqref="B20"/>
    </sheetView>
  </sheetViews>
  <sheetFormatPr defaultColWidth="9" defaultRowHeight="18.75"/>
  <cols>
    <col min="1" max="1" width="5" style="231" customWidth="1"/>
    <col min="2" max="2" width="64.375" style="241" customWidth="1"/>
    <col min="3" max="3" width="11.125" style="231" customWidth="1"/>
    <col min="4" max="5" width="11.625" style="231" bestFit="1" customWidth="1"/>
    <col min="6" max="6" width="9.625" style="545" bestFit="1" customWidth="1"/>
    <col min="7" max="7" width="9" style="231"/>
    <col min="8" max="8" width="12.125" style="231" customWidth="1"/>
    <col min="9" max="9" width="9.625" style="231" customWidth="1"/>
    <col min="10" max="16384" width="9" style="231"/>
  </cols>
  <sheetData>
    <row r="1" spans="1:11" ht="21">
      <c r="A1" s="3157" t="s">
        <v>335</v>
      </c>
      <c r="B1" s="3157"/>
      <c r="C1" s="3157"/>
      <c r="D1" s="3157"/>
      <c r="E1" s="3157"/>
      <c r="F1" s="3157"/>
      <c r="G1" s="3157"/>
      <c r="H1" s="3157"/>
      <c r="I1" s="3157"/>
    </row>
    <row r="2" spans="1:11">
      <c r="A2" s="3158" t="s">
        <v>852</v>
      </c>
      <c r="B2" s="3158"/>
      <c r="C2" s="3158"/>
      <c r="D2" s="3158"/>
      <c r="E2" s="3158"/>
      <c r="F2" s="3158"/>
      <c r="G2" s="3158"/>
      <c r="H2" s="3158"/>
      <c r="I2" s="3158"/>
    </row>
    <row r="3" spans="1:11" s="533" customFormat="1" ht="20.25" customHeight="1">
      <c r="A3" s="530" t="s">
        <v>1759</v>
      </c>
      <c r="B3" s="531"/>
      <c r="C3" s="532"/>
      <c r="D3" s="373"/>
      <c r="E3" s="373"/>
      <c r="I3" s="534"/>
      <c r="J3" s="535"/>
      <c r="K3" s="536"/>
    </row>
    <row r="4" spans="1:11" s="533" customFormat="1" ht="20.25" customHeight="1">
      <c r="A4" s="320" t="s">
        <v>1760</v>
      </c>
      <c r="B4" s="320"/>
      <c r="C4" s="543"/>
      <c r="D4" s="373"/>
      <c r="E4" s="373"/>
      <c r="F4" s="320"/>
      <c r="G4" s="320"/>
      <c r="H4" s="320"/>
      <c r="I4" s="534"/>
      <c r="J4" s="535"/>
      <c r="K4" s="536"/>
    </row>
    <row r="5" spans="1:11" s="533" customFormat="1" ht="20.25" customHeight="1">
      <c r="A5" s="544">
        <v>1</v>
      </c>
      <c r="B5" s="320" t="s">
        <v>1761</v>
      </c>
      <c r="C5" s="532"/>
      <c r="D5" s="373"/>
      <c r="E5" s="373"/>
      <c r="F5" s="320"/>
      <c r="G5" s="320"/>
      <c r="H5" s="320"/>
      <c r="I5" s="534"/>
      <c r="J5" s="535"/>
      <c r="K5" s="536"/>
    </row>
    <row r="6" spans="1:11" s="533" customFormat="1" ht="20.25" customHeight="1">
      <c r="A6" s="544">
        <v>2</v>
      </c>
      <c r="B6" s="320" t="s">
        <v>1762</v>
      </c>
      <c r="C6" s="532"/>
      <c r="D6" s="373"/>
      <c r="E6" s="373"/>
      <c r="F6" s="320"/>
      <c r="G6" s="320"/>
      <c r="H6" s="320"/>
      <c r="I6" s="534"/>
      <c r="J6" s="535"/>
      <c r="K6" s="536"/>
    </row>
    <row r="7" spans="1:11">
      <c r="A7" s="232" t="s">
        <v>329</v>
      </c>
      <c r="B7" s="244"/>
    </row>
    <row r="8" spans="1:11" s="533" customFormat="1" ht="20.25" customHeight="1">
      <c r="A8" s="544">
        <v>1</v>
      </c>
      <c r="B8" s="543" t="s">
        <v>1763</v>
      </c>
      <c r="D8" s="373"/>
      <c r="E8" s="373"/>
      <c r="F8" s="320"/>
      <c r="G8" s="320"/>
      <c r="H8" s="320"/>
      <c r="I8" s="534"/>
      <c r="J8" s="535"/>
      <c r="K8" s="536"/>
    </row>
    <row r="9" spans="1:11" s="533" customFormat="1" ht="20.25" customHeight="1">
      <c r="A9" s="544">
        <v>2</v>
      </c>
      <c r="B9" s="546" t="s">
        <v>1764</v>
      </c>
      <c r="D9" s="373"/>
      <c r="E9" s="373"/>
      <c r="F9" s="320"/>
      <c r="G9" s="320"/>
      <c r="H9" s="320"/>
      <c r="I9" s="534"/>
      <c r="J9" s="535"/>
      <c r="K9" s="536"/>
    </row>
    <row r="10" spans="1:11" s="533" customFormat="1" ht="20.25" customHeight="1">
      <c r="A10" s="544">
        <v>3</v>
      </c>
      <c r="B10" s="546" t="s">
        <v>1765</v>
      </c>
      <c r="D10" s="373"/>
      <c r="E10" s="373"/>
      <c r="F10" s="320"/>
      <c r="G10" s="320"/>
      <c r="H10" s="320"/>
      <c r="I10" s="534"/>
      <c r="J10" s="535"/>
      <c r="K10" s="536"/>
    </row>
    <row r="11" spans="1:11" s="533" customFormat="1" ht="20.25" customHeight="1">
      <c r="A11" s="547">
        <v>4</v>
      </c>
      <c r="B11" s="546" t="s">
        <v>1766</v>
      </c>
      <c r="D11" s="373"/>
      <c r="E11" s="373"/>
      <c r="I11" s="534"/>
      <c r="J11" s="535"/>
      <c r="K11" s="536"/>
    </row>
    <row r="12" spans="1:11" s="533" customFormat="1" ht="20.25" customHeight="1">
      <c r="A12" s="548">
        <v>5</v>
      </c>
      <c r="B12" s="546" t="s">
        <v>1767</v>
      </c>
      <c r="D12" s="373"/>
      <c r="E12" s="373"/>
      <c r="I12" s="534"/>
      <c r="J12" s="535"/>
      <c r="K12" s="536"/>
    </row>
    <row r="13" spans="1:11">
      <c r="A13" s="232" t="s">
        <v>332</v>
      </c>
      <c r="B13" s="244"/>
    </row>
    <row r="14" spans="1:11" s="533" customFormat="1" ht="20.25" customHeight="1">
      <c r="A14" s="531">
        <v>1</v>
      </c>
      <c r="B14" s="532" t="s">
        <v>1768</v>
      </c>
      <c r="D14" s="373"/>
      <c r="E14" s="373"/>
      <c r="I14" s="549"/>
      <c r="J14" s="373"/>
    </row>
    <row r="15" spans="1:11" s="533" customFormat="1" ht="20.25" customHeight="1">
      <c r="A15" s="531">
        <v>2</v>
      </c>
      <c r="B15" s="532" t="s">
        <v>1769</v>
      </c>
      <c r="D15" s="373"/>
      <c r="E15" s="373"/>
      <c r="I15" s="549"/>
      <c r="J15" s="373"/>
    </row>
    <row r="16" spans="1:11" s="533" customFormat="1" ht="20.25" customHeight="1">
      <c r="A16" s="531">
        <v>3</v>
      </c>
      <c r="B16" s="532" t="s">
        <v>1770</v>
      </c>
      <c r="D16" s="373"/>
      <c r="E16" s="373"/>
      <c r="I16" s="549"/>
      <c r="J16" s="373"/>
    </row>
    <row r="17" spans="1:10" ht="18.75" customHeight="1">
      <c r="A17" s="3194" t="s">
        <v>0</v>
      </c>
      <c r="B17" s="3194" t="s">
        <v>325</v>
      </c>
      <c r="C17" s="3194" t="s">
        <v>326</v>
      </c>
      <c r="D17" s="3194" t="s">
        <v>1</v>
      </c>
      <c r="E17" s="3194" t="s">
        <v>327</v>
      </c>
      <c r="F17" s="3221" t="s">
        <v>2</v>
      </c>
      <c r="G17" s="3221"/>
      <c r="H17" s="3197" t="s">
        <v>328</v>
      </c>
      <c r="I17" s="3194" t="s">
        <v>5</v>
      </c>
    </row>
    <row r="18" spans="1:10" ht="18.75" customHeight="1">
      <c r="A18" s="3195"/>
      <c r="B18" s="3195"/>
      <c r="C18" s="3195"/>
      <c r="D18" s="3195"/>
      <c r="E18" s="3195"/>
      <c r="F18" s="550" t="s">
        <v>3</v>
      </c>
      <c r="G18" s="551" t="s">
        <v>4</v>
      </c>
      <c r="H18" s="3198"/>
      <c r="I18" s="3195"/>
    </row>
    <row r="19" spans="1:10">
      <c r="A19" s="2448"/>
      <c r="B19" s="552" t="s">
        <v>4183</v>
      </c>
      <c r="C19" s="2448"/>
      <c r="D19" s="2448"/>
      <c r="E19" s="2448"/>
      <c r="F19" s="526"/>
      <c r="G19" s="237"/>
      <c r="H19" s="2448"/>
      <c r="I19" s="237"/>
    </row>
    <row r="20" spans="1:10" ht="21">
      <c r="A20" s="823">
        <v>1</v>
      </c>
      <c r="B20" s="824" t="s">
        <v>6005</v>
      </c>
      <c r="C20" s="2448"/>
      <c r="D20" s="2448"/>
      <c r="E20" s="554"/>
      <c r="F20" s="526"/>
      <c r="G20" s="2448"/>
      <c r="H20" s="527"/>
      <c r="I20" s="2448"/>
    </row>
    <row r="21" spans="1:10" s="533" customFormat="1">
      <c r="A21" s="820"/>
      <c r="B21" s="825" t="s">
        <v>2937</v>
      </c>
      <c r="C21" s="826" t="s">
        <v>2938</v>
      </c>
      <c r="D21" s="827" t="s">
        <v>661</v>
      </c>
      <c r="E21" s="820"/>
      <c r="F21" s="828">
        <v>0</v>
      </c>
      <c r="G21" s="829"/>
      <c r="H21" s="2445" t="s">
        <v>2939</v>
      </c>
      <c r="I21" s="826" t="s">
        <v>2940</v>
      </c>
    </row>
    <row r="22" spans="1:10" s="533" customFormat="1">
      <c r="A22" s="820"/>
      <c r="B22" s="831" t="s">
        <v>2941</v>
      </c>
      <c r="C22" s="826"/>
      <c r="D22" s="827" t="s">
        <v>39</v>
      </c>
      <c r="E22" s="820"/>
      <c r="F22" s="832"/>
      <c r="G22" s="827"/>
      <c r="H22" s="2445"/>
      <c r="I22" s="826" t="s">
        <v>2942</v>
      </c>
    </row>
    <row r="23" spans="1:10" s="533" customFormat="1">
      <c r="A23" s="820"/>
      <c r="B23" s="831" t="s">
        <v>2943</v>
      </c>
      <c r="C23" s="327"/>
      <c r="D23" s="327"/>
      <c r="E23" s="820"/>
      <c r="F23" s="832"/>
      <c r="G23" s="827"/>
      <c r="H23" s="681"/>
      <c r="I23" s="327"/>
    </row>
    <row r="24" spans="1:10" s="533" customFormat="1">
      <c r="A24" s="820"/>
      <c r="B24" s="831" t="s">
        <v>2944</v>
      </c>
      <c r="C24" s="826"/>
      <c r="D24" s="827"/>
      <c r="E24" s="820"/>
      <c r="F24" s="832"/>
      <c r="G24" s="827"/>
      <c r="H24" s="681"/>
      <c r="I24" s="327"/>
    </row>
    <row r="25" spans="1:10" s="533" customFormat="1">
      <c r="A25" s="820"/>
      <c r="B25" s="833" t="s">
        <v>2945</v>
      </c>
      <c r="C25" s="826"/>
      <c r="D25" s="826"/>
      <c r="E25" s="820"/>
      <c r="F25" s="834"/>
      <c r="G25" s="829"/>
      <c r="H25" s="681"/>
      <c r="I25" s="327"/>
    </row>
    <row r="26" spans="1:10" s="533" customFormat="1">
      <c r="A26" s="820"/>
      <c r="B26" s="831" t="s">
        <v>2946</v>
      </c>
      <c r="C26" s="826"/>
      <c r="D26" s="827"/>
      <c r="E26" s="820"/>
      <c r="F26" s="834"/>
      <c r="G26" s="829"/>
      <c r="H26" s="2445"/>
      <c r="I26" s="826"/>
      <c r="J26" s="835"/>
    </row>
    <row r="27" spans="1:10" s="533" customFormat="1">
      <c r="A27" s="820"/>
      <c r="B27" s="831" t="s">
        <v>2947</v>
      </c>
      <c r="C27" s="826" t="s">
        <v>1690</v>
      </c>
      <c r="D27" s="827"/>
      <c r="E27" s="554">
        <v>1</v>
      </c>
      <c r="F27" s="834">
        <v>6000</v>
      </c>
      <c r="G27" s="827" t="s">
        <v>319</v>
      </c>
      <c r="H27" s="2445" t="s">
        <v>2948</v>
      </c>
      <c r="I27" s="327" t="s">
        <v>2949</v>
      </c>
      <c r="J27" s="835"/>
    </row>
    <row r="28" spans="1:10" s="533" customFormat="1">
      <c r="A28" s="820"/>
      <c r="B28" s="831"/>
      <c r="C28" s="327"/>
      <c r="D28" s="827"/>
      <c r="E28" s="820"/>
      <c r="F28" s="832"/>
      <c r="G28" s="829"/>
      <c r="H28" s="2445" t="s">
        <v>2950</v>
      </c>
      <c r="I28" s="826"/>
      <c r="J28" s="835"/>
    </row>
    <row r="29" spans="1:10" s="533" customFormat="1">
      <c r="A29" s="820"/>
      <c r="B29" s="825" t="s">
        <v>2951</v>
      </c>
      <c r="C29" s="826"/>
      <c r="D29" s="826"/>
      <c r="E29" s="820"/>
      <c r="F29" s="828"/>
      <c r="G29" s="829"/>
      <c r="H29" s="2445"/>
      <c r="I29" s="826"/>
    </row>
    <row r="30" spans="1:10" s="533" customFormat="1">
      <c r="A30" s="820"/>
      <c r="B30" s="831" t="s">
        <v>2952</v>
      </c>
      <c r="C30" s="826" t="s">
        <v>1582</v>
      </c>
      <c r="D30" s="827"/>
      <c r="E30" s="554">
        <v>1</v>
      </c>
      <c r="F30" s="832"/>
      <c r="G30" s="827"/>
      <c r="H30" s="836">
        <v>23346</v>
      </c>
      <c r="I30" s="826"/>
    </row>
    <row r="31" spans="1:10" s="533" customFormat="1">
      <c r="A31" s="820"/>
      <c r="B31" s="831" t="s">
        <v>2953</v>
      </c>
      <c r="C31" s="827"/>
      <c r="D31" s="827"/>
      <c r="E31" s="820"/>
      <c r="F31" s="832"/>
      <c r="G31" s="827"/>
      <c r="H31" s="681"/>
      <c r="I31" s="826"/>
    </row>
    <row r="32" spans="1:10" s="533" customFormat="1">
      <c r="A32" s="820"/>
      <c r="B32" s="831" t="s">
        <v>2954</v>
      </c>
      <c r="C32" s="826"/>
      <c r="D32" s="827"/>
      <c r="E32" s="820"/>
      <c r="F32" s="832"/>
      <c r="G32" s="827"/>
      <c r="H32" s="2445"/>
      <c r="I32" s="327" t="s">
        <v>2949</v>
      </c>
    </row>
    <row r="33" spans="1:9" s="533" customFormat="1">
      <c r="A33" s="820"/>
      <c r="B33" s="831" t="s">
        <v>2955</v>
      </c>
      <c r="C33" s="826" t="s">
        <v>1690</v>
      </c>
      <c r="D33" s="827"/>
      <c r="E33" s="554">
        <v>1</v>
      </c>
      <c r="F33" s="832"/>
      <c r="G33" s="827"/>
      <c r="H33" s="2445"/>
      <c r="I33" s="826"/>
    </row>
    <row r="34" spans="1:9">
      <c r="E34" s="2512" t="s">
        <v>1912</v>
      </c>
      <c r="F34" s="2513">
        <f>SUM(F21:F33)</f>
        <v>6000</v>
      </c>
    </row>
    <row r="49" spans="2:6">
      <c r="B49" s="231"/>
      <c r="F49" s="231"/>
    </row>
    <row r="50" spans="2:6">
      <c r="B50" s="231"/>
      <c r="F50" s="231"/>
    </row>
    <row r="51" spans="2:6">
      <c r="B51" s="231"/>
      <c r="F51" s="231"/>
    </row>
    <row r="52" spans="2:6">
      <c r="B52" s="231"/>
      <c r="F52" s="231"/>
    </row>
    <row r="53" spans="2:6">
      <c r="B53" s="231"/>
      <c r="F53" s="231"/>
    </row>
    <row r="54" spans="2:6">
      <c r="B54" s="231"/>
      <c r="F54" s="231"/>
    </row>
    <row r="55" spans="2:6">
      <c r="B55" s="231"/>
      <c r="F55" s="231"/>
    </row>
    <row r="56" spans="2:6">
      <c r="B56" s="231"/>
      <c r="F56" s="231"/>
    </row>
    <row r="57" spans="2:6">
      <c r="B57" s="231"/>
      <c r="F57" s="231"/>
    </row>
    <row r="58" spans="2:6">
      <c r="B58" s="231"/>
      <c r="F58" s="231"/>
    </row>
    <row r="59" spans="2:6">
      <c r="B59" s="231"/>
      <c r="F59" s="231"/>
    </row>
    <row r="60" spans="2:6">
      <c r="B60" s="231"/>
      <c r="F60" s="231"/>
    </row>
    <row r="61" spans="2:6">
      <c r="B61" s="231"/>
      <c r="F61" s="231"/>
    </row>
    <row r="62" spans="2:6">
      <c r="B62" s="231"/>
      <c r="F62" s="231"/>
    </row>
    <row r="63" spans="2:6">
      <c r="B63" s="231"/>
      <c r="F63" s="231"/>
    </row>
    <row r="64" spans="2:6">
      <c r="B64" s="231"/>
      <c r="F64" s="231"/>
    </row>
    <row r="65" spans="2:6">
      <c r="B65" s="231"/>
      <c r="F65" s="231"/>
    </row>
    <row r="66" spans="2:6">
      <c r="B66" s="231"/>
      <c r="F66" s="231"/>
    </row>
    <row r="67" spans="2:6">
      <c r="B67" s="231"/>
      <c r="F67" s="231"/>
    </row>
    <row r="68" spans="2:6">
      <c r="B68" s="231"/>
      <c r="F68" s="231"/>
    </row>
    <row r="69" spans="2:6">
      <c r="B69" s="231"/>
      <c r="F69" s="231"/>
    </row>
    <row r="70" spans="2:6">
      <c r="B70" s="231"/>
      <c r="F70" s="231"/>
    </row>
    <row r="71" spans="2:6">
      <c r="B71" s="231"/>
      <c r="F71" s="231"/>
    </row>
    <row r="72" spans="2:6">
      <c r="B72" s="231"/>
      <c r="F72" s="231"/>
    </row>
    <row r="73" spans="2:6">
      <c r="B73" s="231"/>
      <c r="F73" s="231"/>
    </row>
    <row r="74" spans="2:6">
      <c r="B74" s="231"/>
      <c r="F74" s="231"/>
    </row>
    <row r="75" spans="2:6">
      <c r="B75" s="231"/>
      <c r="F75" s="231"/>
    </row>
    <row r="76" spans="2:6">
      <c r="B76" s="231"/>
      <c r="F76" s="231"/>
    </row>
    <row r="77" spans="2:6">
      <c r="B77" s="231"/>
      <c r="F77" s="231"/>
    </row>
    <row r="78" spans="2:6">
      <c r="B78" s="231"/>
      <c r="F78" s="231"/>
    </row>
    <row r="79" spans="2:6">
      <c r="B79" s="231"/>
      <c r="F79" s="231"/>
    </row>
    <row r="80" spans="2:6">
      <c r="B80" s="231"/>
      <c r="F80" s="231"/>
    </row>
    <row r="81" spans="2:6">
      <c r="B81" s="231"/>
      <c r="F81" s="231"/>
    </row>
    <row r="82" spans="2:6">
      <c r="B82" s="231"/>
      <c r="F82" s="231"/>
    </row>
    <row r="83" spans="2:6">
      <c r="B83" s="231"/>
      <c r="F83" s="231"/>
    </row>
    <row r="84" spans="2:6">
      <c r="B84" s="231"/>
      <c r="F84" s="231"/>
    </row>
    <row r="85" spans="2:6">
      <c r="B85" s="231"/>
      <c r="F85" s="231"/>
    </row>
    <row r="86" spans="2:6">
      <c r="B86" s="231"/>
      <c r="F86" s="231"/>
    </row>
    <row r="87" spans="2:6">
      <c r="B87" s="231"/>
      <c r="F87" s="231"/>
    </row>
    <row r="88" spans="2:6">
      <c r="B88" s="231"/>
      <c r="F88" s="231"/>
    </row>
    <row r="89" spans="2:6">
      <c r="B89" s="231"/>
      <c r="F89" s="231"/>
    </row>
    <row r="90" spans="2:6">
      <c r="B90" s="231"/>
      <c r="F90" s="231"/>
    </row>
    <row r="91" spans="2:6">
      <c r="B91" s="231"/>
      <c r="F91" s="231"/>
    </row>
    <row r="92" spans="2:6">
      <c r="B92" s="231"/>
      <c r="F92" s="231"/>
    </row>
    <row r="93" spans="2:6">
      <c r="B93" s="231"/>
      <c r="F93" s="231"/>
    </row>
    <row r="94" spans="2:6">
      <c r="B94" s="231"/>
      <c r="F94" s="231"/>
    </row>
    <row r="95" spans="2:6">
      <c r="B95" s="231"/>
      <c r="F95" s="231"/>
    </row>
    <row r="96" spans="2:6">
      <c r="B96" s="231"/>
      <c r="F96" s="231"/>
    </row>
    <row r="97" spans="2:6">
      <c r="B97" s="231"/>
      <c r="F97" s="231"/>
    </row>
    <row r="98" spans="2:6">
      <c r="B98" s="231"/>
      <c r="F98" s="231"/>
    </row>
    <row r="99" spans="2:6">
      <c r="B99" s="231"/>
      <c r="F99" s="231"/>
    </row>
    <row r="100" spans="2:6">
      <c r="B100" s="231"/>
      <c r="F100" s="231"/>
    </row>
    <row r="101" spans="2:6">
      <c r="B101" s="231"/>
      <c r="F101" s="231"/>
    </row>
    <row r="102" spans="2:6" ht="42" customHeight="1">
      <c r="B102" s="231"/>
      <c r="F102" s="231"/>
    </row>
    <row r="103" spans="2:6">
      <c r="B103" s="231"/>
      <c r="F103" s="231"/>
    </row>
    <row r="104" spans="2:6">
      <c r="B104" s="231"/>
      <c r="F104" s="231"/>
    </row>
    <row r="105" spans="2:6" ht="41.25" customHeight="1">
      <c r="B105" s="231"/>
      <c r="F105" s="231"/>
    </row>
    <row r="106" spans="2:6">
      <c r="B106" s="231"/>
      <c r="F106" s="231"/>
    </row>
    <row r="107" spans="2:6">
      <c r="B107" s="231"/>
      <c r="F107" s="231"/>
    </row>
    <row r="108" spans="2:6">
      <c r="B108" s="231"/>
      <c r="F108" s="231"/>
    </row>
    <row r="109" spans="2:6">
      <c r="B109" s="231"/>
      <c r="F109" s="231"/>
    </row>
  </sheetData>
  <mergeCells count="10">
    <mergeCell ref="H17:H18"/>
    <mergeCell ref="I17:I18"/>
    <mergeCell ref="A1:I1"/>
    <mergeCell ref="A2:I2"/>
    <mergeCell ref="A17:A18"/>
    <mergeCell ref="B17:B18"/>
    <mergeCell ref="C17:C18"/>
    <mergeCell ref="D17:D18"/>
    <mergeCell ref="E17:E18"/>
    <mergeCell ref="F17:G1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9"/>
  <sheetViews>
    <sheetView topLeftCell="A119" workbookViewId="0">
      <selection activeCell="F125" sqref="F125"/>
    </sheetView>
  </sheetViews>
  <sheetFormatPr defaultColWidth="9" defaultRowHeight="18.75"/>
  <cols>
    <col min="1" max="1" width="5" style="1850" customWidth="1"/>
    <col min="2" max="2" width="47.25" style="1911" customWidth="1"/>
    <col min="3" max="3" width="11.75" style="1853" customWidth="1"/>
    <col min="4" max="4" width="10.875" style="1853" customWidth="1"/>
    <col min="5" max="5" width="23.125" style="1850" customWidth="1"/>
    <col min="6" max="6" width="9" style="1853" customWidth="1"/>
    <col min="7" max="7" width="5.75" style="1853" customWidth="1"/>
    <col min="8" max="8" width="13" style="1853" customWidth="1"/>
    <col min="9" max="9" width="9.375" style="1853" customWidth="1"/>
    <col min="10" max="16384" width="9" style="1850"/>
  </cols>
  <sheetData>
    <row r="1" spans="1:9" ht="21">
      <c r="A1" s="3146" t="s">
        <v>335</v>
      </c>
      <c r="B1" s="3146"/>
      <c r="C1" s="3146"/>
      <c r="D1" s="3146"/>
      <c r="E1" s="3146"/>
      <c r="F1" s="3146"/>
      <c r="G1" s="3146"/>
      <c r="H1" s="3146"/>
      <c r="I1" s="3146"/>
    </row>
    <row r="2" spans="1:9">
      <c r="A2" s="3147" t="s">
        <v>2455</v>
      </c>
      <c r="B2" s="3147"/>
      <c r="C2" s="3147"/>
      <c r="D2" s="3147"/>
      <c r="E2" s="3147"/>
      <c r="F2" s="3147"/>
      <c r="G2" s="3147"/>
      <c r="H2" s="3147"/>
      <c r="I2" s="3147"/>
    </row>
    <row r="3" spans="1:9">
      <c r="A3" s="1851" t="s">
        <v>2456</v>
      </c>
      <c r="B3" s="1852"/>
    </row>
    <row r="4" spans="1:9">
      <c r="A4" s="1851" t="s">
        <v>2457</v>
      </c>
      <c r="B4" s="1852"/>
    </row>
    <row r="5" spans="1:9">
      <c r="A5" s="1851" t="s">
        <v>332</v>
      </c>
      <c r="B5" s="1852"/>
    </row>
    <row r="6" spans="1:9">
      <c r="A6" s="1851"/>
      <c r="B6" s="1854" t="s">
        <v>2458</v>
      </c>
      <c r="C6" s="1855"/>
      <c r="D6" s="1855"/>
    </row>
    <row r="7" spans="1:9">
      <c r="A7" s="1851"/>
      <c r="B7" s="1854" t="s">
        <v>2459</v>
      </c>
      <c r="C7" s="1855"/>
      <c r="D7" s="1855"/>
    </row>
    <row r="8" spans="1:9">
      <c r="A8" s="1851"/>
      <c r="B8" s="1856" t="s">
        <v>2460</v>
      </c>
      <c r="C8" s="1857"/>
      <c r="D8" s="1857"/>
    </row>
    <row r="9" spans="1:9">
      <c r="A9" s="1851"/>
      <c r="B9" s="1854" t="s">
        <v>2461</v>
      </c>
      <c r="C9" s="1857"/>
      <c r="D9" s="1857"/>
    </row>
    <row r="10" spans="1:9">
      <c r="A10" s="1851"/>
      <c r="B10" s="1854" t="s">
        <v>2462</v>
      </c>
      <c r="C10" s="1857"/>
      <c r="D10" s="1857"/>
    </row>
    <row r="11" spans="1:9">
      <c r="A11" s="1851"/>
      <c r="B11" s="1854" t="s">
        <v>2463</v>
      </c>
      <c r="C11" s="1857"/>
      <c r="D11" s="1857"/>
    </row>
    <row r="12" spans="1:9">
      <c r="A12" s="1851"/>
      <c r="B12" s="1854" t="s">
        <v>2464</v>
      </c>
      <c r="C12" s="1857"/>
      <c r="D12" s="1857"/>
    </row>
    <row r="13" spans="1:9">
      <c r="A13" s="1851"/>
      <c r="B13" s="1854" t="s">
        <v>2465</v>
      </c>
      <c r="C13" s="1857"/>
      <c r="D13" s="1857"/>
    </row>
    <row r="14" spans="1:9">
      <c r="A14" s="1851"/>
      <c r="B14" s="1854" t="s">
        <v>2466</v>
      </c>
      <c r="C14" s="1857"/>
      <c r="D14" s="1857"/>
    </row>
    <row r="15" spans="1:9">
      <c r="A15" s="1851"/>
      <c r="B15" s="1854" t="s">
        <v>2467</v>
      </c>
      <c r="C15" s="1857"/>
      <c r="D15" s="1857"/>
    </row>
    <row r="16" spans="1:9">
      <c r="A16" s="1851"/>
      <c r="B16" s="1854" t="s">
        <v>2468</v>
      </c>
      <c r="C16" s="1857"/>
      <c r="D16" s="1857"/>
    </row>
    <row r="17" spans="1:9">
      <c r="A17" s="1851"/>
      <c r="B17" s="1854" t="s">
        <v>2469</v>
      </c>
      <c r="C17" s="1857"/>
      <c r="D17" s="1857"/>
    </row>
    <row r="18" spans="1:9">
      <c r="A18" s="1851"/>
      <c r="B18" s="1854" t="s">
        <v>2470</v>
      </c>
      <c r="C18" s="1857"/>
      <c r="D18" s="1857"/>
    </row>
    <row r="19" spans="1:9">
      <c r="A19" s="1851"/>
      <c r="B19" s="1854" t="s">
        <v>2471</v>
      </c>
      <c r="C19" s="1857"/>
      <c r="D19" s="1857"/>
    </row>
    <row r="20" spans="1:9" ht="20.45" customHeight="1">
      <c r="A20" s="1851"/>
      <c r="B20" s="1852"/>
    </row>
    <row r="21" spans="1:9" ht="19.899999999999999" customHeight="1">
      <c r="A21" s="1851"/>
      <c r="B21" s="1852"/>
    </row>
    <row r="22" spans="1:9" ht="27.75" customHeight="1">
      <c r="A22" s="3148" t="s">
        <v>0</v>
      </c>
      <c r="B22" s="3150" t="s">
        <v>325</v>
      </c>
      <c r="C22" s="3148" t="s">
        <v>326</v>
      </c>
      <c r="D22" s="3148" t="s">
        <v>1</v>
      </c>
      <c r="E22" s="3148" t="s">
        <v>327</v>
      </c>
      <c r="F22" s="3152" t="s">
        <v>2</v>
      </c>
      <c r="G22" s="3152"/>
      <c r="H22" s="3153" t="s">
        <v>328</v>
      </c>
      <c r="I22" s="3148" t="s">
        <v>5</v>
      </c>
    </row>
    <row r="23" spans="1:9" ht="38.25" customHeight="1">
      <c r="A23" s="3149"/>
      <c r="B23" s="3151"/>
      <c r="C23" s="3149"/>
      <c r="D23" s="3149"/>
      <c r="E23" s="3149"/>
      <c r="F23" s="1858" t="s">
        <v>3</v>
      </c>
      <c r="G23" s="1858" t="s">
        <v>4</v>
      </c>
      <c r="H23" s="3154"/>
      <c r="I23" s="3149"/>
    </row>
    <row r="24" spans="1:9">
      <c r="A24" s="1859">
        <v>1</v>
      </c>
      <c r="B24" s="1860" t="s">
        <v>4162</v>
      </c>
      <c r="C24" s="1861"/>
      <c r="D24" s="1861"/>
      <c r="E24" s="1862"/>
      <c r="F24" s="1861"/>
      <c r="G24" s="1861"/>
      <c r="H24" s="1861"/>
      <c r="I24" s="1861"/>
    </row>
    <row r="25" spans="1:9" ht="37.5">
      <c r="A25" s="1863"/>
      <c r="B25" s="1864" t="s">
        <v>4163</v>
      </c>
      <c r="C25" s="1865"/>
      <c r="D25" s="1865"/>
      <c r="E25" s="1866"/>
      <c r="F25" s="1865"/>
      <c r="G25" s="1865"/>
      <c r="H25" s="1865"/>
      <c r="I25" s="1865"/>
    </row>
    <row r="26" spans="1:9">
      <c r="A26" s="1863"/>
      <c r="B26" s="1867" t="s">
        <v>2472</v>
      </c>
      <c r="C26" s="1865"/>
      <c r="D26" s="1865"/>
      <c r="E26" s="1866"/>
      <c r="F26" s="1865"/>
      <c r="G26" s="1865"/>
      <c r="H26" s="1865"/>
      <c r="I26" s="1865"/>
    </row>
    <row r="27" spans="1:9">
      <c r="A27" s="1863"/>
      <c r="B27" s="1868" t="s">
        <v>2473</v>
      </c>
      <c r="C27" s="1865" t="s">
        <v>485</v>
      </c>
      <c r="D27" s="1865" t="s">
        <v>1909</v>
      </c>
      <c r="E27" s="1866" t="s">
        <v>2474</v>
      </c>
      <c r="F27" s="1869">
        <v>2500</v>
      </c>
      <c r="G27" s="1865" t="s">
        <v>319</v>
      </c>
      <c r="H27" s="786" t="s">
        <v>5495</v>
      </c>
      <c r="I27" s="1865" t="s">
        <v>2476</v>
      </c>
    </row>
    <row r="28" spans="1:9">
      <c r="A28" s="1863"/>
      <c r="B28" s="1868" t="s">
        <v>2477</v>
      </c>
      <c r="C28" s="1865" t="s">
        <v>1582</v>
      </c>
      <c r="D28" s="1865" t="s">
        <v>1909</v>
      </c>
      <c r="E28" s="1866" t="s">
        <v>2478</v>
      </c>
      <c r="F28" s="1865"/>
      <c r="G28" s="1865"/>
      <c r="H28" s="1870">
        <v>23316</v>
      </c>
      <c r="I28" s="1865" t="s">
        <v>2414</v>
      </c>
    </row>
    <row r="29" spans="1:9" ht="20.25" customHeight="1">
      <c r="A29" s="1863"/>
      <c r="B29" s="1868" t="s">
        <v>2479</v>
      </c>
      <c r="C29" s="1865" t="s">
        <v>485</v>
      </c>
      <c r="D29" s="1865" t="s">
        <v>1909</v>
      </c>
      <c r="E29" s="1866"/>
      <c r="F29" s="1865"/>
      <c r="G29" s="1865"/>
      <c r="H29" s="786" t="s">
        <v>5495</v>
      </c>
      <c r="I29" s="1865"/>
    </row>
    <row r="30" spans="1:9" ht="20.25" customHeight="1">
      <c r="A30" s="1863"/>
      <c r="B30" s="1868" t="s">
        <v>2480</v>
      </c>
      <c r="C30" s="1865"/>
      <c r="D30" s="1865"/>
      <c r="E30" s="1866"/>
      <c r="F30" s="1865"/>
      <c r="G30" s="1865"/>
      <c r="H30" s="1865"/>
      <c r="I30" s="1865"/>
    </row>
    <row r="31" spans="1:9">
      <c r="A31" s="1863"/>
      <c r="B31" s="1868" t="s">
        <v>2481</v>
      </c>
      <c r="C31" s="1865"/>
      <c r="D31" s="1865"/>
      <c r="E31" s="1866"/>
      <c r="F31" s="1865"/>
      <c r="G31" s="1865"/>
      <c r="H31" s="1865"/>
      <c r="I31" s="1865"/>
    </row>
    <row r="32" spans="1:9">
      <c r="A32" s="1863"/>
      <c r="B32" s="1868" t="s">
        <v>2482</v>
      </c>
      <c r="C32" s="1865"/>
      <c r="D32" s="1865"/>
      <c r="E32" s="1866"/>
      <c r="F32" s="1865"/>
      <c r="G32" s="1865"/>
      <c r="H32" s="1865"/>
      <c r="I32" s="1865"/>
    </row>
    <row r="33" spans="1:9" ht="37.5">
      <c r="A33" s="1863"/>
      <c r="B33" s="1868" t="s">
        <v>2483</v>
      </c>
      <c r="C33" s="1865" t="s">
        <v>533</v>
      </c>
      <c r="D33" s="1865" t="s">
        <v>1909</v>
      </c>
      <c r="E33" s="1866" t="s">
        <v>2474</v>
      </c>
      <c r="F33" s="1865"/>
      <c r="G33" s="1865"/>
      <c r="H33" s="1865" t="s">
        <v>2484</v>
      </c>
      <c r="I33" s="1865" t="s">
        <v>2476</v>
      </c>
    </row>
    <row r="34" spans="1:9">
      <c r="A34" s="1863"/>
      <c r="B34" s="1868" t="s">
        <v>2480</v>
      </c>
      <c r="C34" s="1865"/>
      <c r="D34" s="1865"/>
      <c r="E34" s="1866"/>
      <c r="F34" s="1865"/>
      <c r="G34" s="1865"/>
      <c r="H34" s="1865"/>
      <c r="I34" s="1865" t="s">
        <v>2414</v>
      </c>
    </row>
    <row r="35" spans="1:9" ht="37.5">
      <c r="A35" s="1863"/>
      <c r="B35" s="1868" t="s">
        <v>2485</v>
      </c>
      <c r="C35" s="1865" t="s">
        <v>2486</v>
      </c>
      <c r="D35" s="1865" t="s">
        <v>1909</v>
      </c>
      <c r="E35" s="1866" t="s">
        <v>2487</v>
      </c>
      <c r="F35" s="1865"/>
      <c r="G35" s="1865"/>
      <c r="H35" s="786" t="s">
        <v>2484</v>
      </c>
      <c r="I35" s="1865"/>
    </row>
    <row r="36" spans="1:9">
      <c r="A36" s="1863"/>
      <c r="B36" s="1871" t="s">
        <v>2488</v>
      </c>
      <c r="C36" s="1865"/>
      <c r="D36" s="1865"/>
      <c r="E36" s="1866"/>
      <c r="F36" s="1865"/>
      <c r="G36" s="1865"/>
      <c r="H36" s="1865"/>
      <c r="I36" s="1865"/>
    </row>
    <row r="37" spans="1:9">
      <c r="A37" s="1863"/>
      <c r="B37" s="1867" t="s">
        <v>2489</v>
      </c>
      <c r="C37" s="1865"/>
      <c r="D37" s="1865"/>
      <c r="E37" s="1866"/>
      <c r="F37" s="1865"/>
      <c r="G37" s="1865"/>
      <c r="H37" s="1865"/>
      <c r="I37" s="1865"/>
    </row>
    <row r="38" spans="1:9" ht="37.5">
      <c r="A38" s="1863"/>
      <c r="B38" s="1868" t="s">
        <v>2490</v>
      </c>
      <c r="C38" s="1865" t="s">
        <v>558</v>
      </c>
      <c r="D38" s="1865" t="s">
        <v>1909</v>
      </c>
      <c r="E38" s="1866" t="s">
        <v>2491</v>
      </c>
      <c r="F38" s="1865"/>
      <c r="G38" s="1865"/>
      <c r="H38" s="1865" t="s">
        <v>2475</v>
      </c>
      <c r="I38" s="1865" t="s">
        <v>2476</v>
      </c>
    </row>
    <row r="39" spans="1:9" ht="37.5">
      <c r="A39" s="1863"/>
      <c r="B39" s="1868" t="s">
        <v>2492</v>
      </c>
      <c r="C39" s="1865"/>
      <c r="D39" s="1865"/>
      <c r="E39" s="1866"/>
      <c r="F39" s="1865"/>
      <c r="G39" s="1865"/>
      <c r="H39" s="1865"/>
      <c r="I39" s="1865" t="s">
        <v>2414</v>
      </c>
    </row>
    <row r="40" spans="1:9">
      <c r="A40" s="1863"/>
      <c r="B40" s="1868" t="s">
        <v>2493</v>
      </c>
      <c r="C40" s="1865"/>
      <c r="D40" s="1865"/>
      <c r="E40" s="1866"/>
      <c r="F40" s="1865"/>
      <c r="G40" s="1865"/>
      <c r="H40" s="1865"/>
      <c r="I40" s="1865"/>
    </row>
    <row r="41" spans="1:9" ht="37.5">
      <c r="A41" s="1863"/>
      <c r="B41" s="1868" t="s">
        <v>5496</v>
      </c>
      <c r="C41" s="1865" t="s">
        <v>5497</v>
      </c>
      <c r="D41" s="1865" t="s">
        <v>1909</v>
      </c>
      <c r="E41" s="1866"/>
      <c r="F41" s="1865"/>
      <c r="G41" s="1865"/>
      <c r="H41" s="1865"/>
      <c r="I41" s="1865"/>
    </row>
    <row r="42" spans="1:9">
      <c r="A42" s="1863"/>
      <c r="B42" s="1868" t="s">
        <v>2494</v>
      </c>
      <c r="C42" s="1865" t="s">
        <v>558</v>
      </c>
      <c r="D42" s="1865" t="s">
        <v>1909</v>
      </c>
      <c r="E42" s="1866" t="s">
        <v>2474</v>
      </c>
      <c r="F42" s="1865"/>
      <c r="G42" s="1865"/>
      <c r="H42" s="1865" t="s">
        <v>2475</v>
      </c>
      <c r="I42" s="1865" t="s">
        <v>2476</v>
      </c>
    </row>
    <row r="43" spans="1:9">
      <c r="A43" s="1863"/>
      <c r="B43" s="1868" t="s">
        <v>2495</v>
      </c>
      <c r="C43" s="1865"/>
      <c r="D43" s="1865" t="s">
        <v>1909</v>
      </c>
      <c r="E43" s="1866" t="s">
        <v>2496</v>
      </c>
      <c r="F43" s="1865"/>
      <c r="G43" s="1865"/>
      <c r="H43" s="1865" t="s">
        <v>2475</v>
      </c>
      <c r="I43" s="1865" t="s">
        <v>2414</v>
      </c>
    </row>
    <row r="44" spans="1:9">
      <c r="A44" s="1863"/>
      <c r="B44" s="1868" t="s">
        <v>2497</v>
      </c>
      <c r="C44" s="1865"/>
      <c r="D44" s="1865"/>
      <c r="E44" s="1866"/>
      <c r="F44" s="1865"/>
      <c r="G44" s="1865"/>
      <c r="H44" s="1865"/>
      <c r="I44" s="1865"/>
    </row>
    <row r="45" spans="1:9" ht="37.5">
      <c r="A45" s="1863"/>
      <c r="B45" s="1872" t="s">
        <v>2498</v>
      </c>
      <c r="C45" s="1865"/>
      <c r="D45" s="1865"/>
      <c r="E45" s="1866"/>
      <c r="F45" s="1865"/>
      <c r="G45" s="1865"/>
      <c r="H45" s="1865"/>
      <c r="I45" s="1865"/>
    </row>
    <row r="46" spans="1:9">
      <c r="A46" s="1863"/>
      <c r="B46" s="1872" t="s">
        <v>2499</v>
      </c>
      <c r="C46" s="1865"/>
      <c r="D46" s="1865"/>
      <c r="E46" s="1866"/>
      <c r="F46" s="1865"/>
      <c r="G46" s="1865"/>
      <c r="H46" s="1865"/>
      <c r="I46" s="1865"/>
    </row>
    <row r="47" spans="1:9" ht="37.5">
      <c r="A47" s="1863"/>
      <c r="B47" s="1873" t="s">
        <v>5498</v>
      </c>
      <c r="C47" s="1865" t="s">
        <v>558</v>
      </c>
      <c r="D47" s="1865" t="s">
        <v>1909</v>
      </c>
      <c r="E47" s="1866" t="s">
        <v>2500</v>
      </c>
      <c r="F47" s="1865"/>
      <c r="G47" s="1865"/>
      <c r="H47" s="1865" t="s">
        <v>2475</v>
      </c>
      <c r="I47" s="1865" t="s">
        <v>2476</v>
      </c>
    </row>
    <row r="48" spans="1:9">
      <c r="A48" s="1863"/>
      <c r="B48" s="1873" t="s">
        <v>2501</v>
      </c>
      <c r="C48" s="1865"/>
      <c r="D48" s="1865"/>
      <c r="E48" s="1866"/>
      <c r="F48" s="1865"/>
      <c r="G48" s="1865"/>
      <c r="H48" s="1865"/>
      <c r="I48" s="1865" t="s">
        <v>2414</v>
      </c>
    </row>
    <row r="49" spans="1:9">
      <c r="A49" s="1863"/>
      <c r="B49" s="1873" t="s">
        <v>2502</v>
      </c>
      <c r="C49" s="1865" t="s">
        <v>558</v>
      </c>
      <c r="D49" s="1865" t="s">
        <v>1909</v>
      </c>
      <c r="E49" s="1866" t="s">
        <v>2503</v>
      </c>
      <c r="F49" s="1865"/>
      <c r="G49" s="1865"/>
      <c r="H49" s="1865" t="s">
        <v>2475</v>
      </c>
      <c r="I49" s="1865"/>
    </row>
    <row r="50" spans="1:9">
      <c r="A50" s="1863"/>
      <c r="B50" s="1872" t="s">
        <v>2504</v>
      </c>
      <c r="C50" s="1865"/>
      <c r="D50" s="1865"/>
      <c r="E50" s="1866"/>
      <c r="F50" s="1865"/>
      <c r="G50" s="1865"/>
      <c r="H50" s="1865"/>
      <c r="I50" s="1865"/>
    </row>
    <row r="51" spans="1:9">
      <c r="A51" s="1863"/>
      <c r="B51" s="1873" t="s">
        <v>2505</v>
      </c>
      <c r="C51" s="1865"/>
      <c r="D51" s="1865"/>
      <c r="E51" s="1866"/>
      <c r="F51" s="1865"/>
      <c r="G51" s="1865"/>
      <c r="H51" s="1865"/>
      <c r="I51" s="1865"/>
    </row>
    <row r="52" spans="1:9" ht="37.5">
      <c r="A52" s="1863"/>
      <c r="B52" s="1873" t="s">
        <v>2506</v>
      </c>
      <c r="C52" s="1865" t="s">
        <v>2507</v>
      </c>
      <c r="D52" s="1865"/>
      <c r="E52" s="1866" t="s">
        <v>2508</v>
      </c>
      <c r="F52" s="1865"/>
      <c r="G52" s="1865"/>
      <c r="H52" s="1865" t="s">
        <v>2475</v>
      </c>
      <c r="I52" s="1865" t="s">
        <v>2476</v>
      </c>
    </row>
    <row r="53" spans="1:9">
      <c r="A53" s="1863"/>
      <c r="B53" s="1873" t="s">
        <v>2509</v>
      </c>
      <c r="C53" s="786" t="s">
        <v>5499</v>
      </c>
      <c r="D53" s="786" t="s">
        <v>2507</v>
      </c>
      <c r="E53" s="1866" t="s">
        <v>678</v>
      </c>
      <c r="F53" s="1865"/>
      <c r="G53" s="1865"/>
      <c r="H53" s="1865"/>
      <c r="I53" s="1865" t="s">
        <v>2414</v>
      </c>
    </row>
    <row r="54" spans="1:9">
      <c r="A54" s="1863"/>
      <c r="B54" s="1873" t="s">
        <v>2510</v>
      </c>
      <c r="C54" s="1865"/>
      <c r="D54" s="1865"/>
      <c r="E54" s="1866"/>
      <c r="F54" s="1865"/>
      <c r="G54" s="1865"/>
      <c r="H54" s="1865"/>
      <c r="I54" s="1865"/>
    </row>
    <row r="55" spans="1:9" ht="37.5">
      <c r="A55" s="1863"/>
      <c r="B55" s="1873" t="s">
        <v>2511</v>
      </c>
      <c r="C55" s="1865"/>
      <c r="D55" s="1865"/>
      <c r="E55" s="1866"/>
      <c r="F55" s="1865"/>
      <c r="G55" s="1865"/>
      <c r="H55" s="1865"/>
      <c r="I55" s="1865"/>
    </row>
    <row r="56" spans="1:9">
      <c r="A56" s="1863"/>
      <c r="B56" s="1873" t="s">
        <v>2512</v>
      </c>
      <c r="C56" s="1865"/>
      <c r="D56" s="1865"/>
      <c r="E56" s="1866"/>
      <c r="F56" s="1865"/>
      <c r="G56" s="1865"/>
      <c r="H56" s="1865"/>
      <c r="I56" s="1865"/>
    </row>
    <row r="57" spans="1:9">
      <c r="A57" s="1863"/>
      <c r="B57" s="1873" t="s">
        <v>2513</v>
      </c>
      <c r="C57" s="1865"/>
      <c r="D57" s="1865"/>
      <c r="E57" s="1866"/>
      <c r="F57" s="1865"/>
      <c r="G57" s="1865"/>
      <c r="H57" s="1865"/>
      <c r="I57" s="1865"/>
    </row>
    <row r="58" spans="1:9">
      <c r="A58" s="1863"/>
      <c r="B58" s="1873" t="s">
        <v>2514</v>
      </c>
      <c r="C58" s="1865"/>
      <c r="D58" s="1865"/>
      <c r="E58" s="1866"/>
      <c r="F58" s="1865"/>
      <c r="G58" s="1865"/>
      <c r="H58" s="1865"/>
      <c r="I58" s="1865"/>
    </row>
    <row r="59" spans="1:9" ht="37.5">
      <c r="A59" s="1863"/>
      <c r="B59" s="1873" t="s">
        <v>2515</v>
      </c>
      <c r="C59" s="1865"/>
      <c r="D59" s="1865"/>
      <c r="E59" s="1866"/>
      <c r="F59" s="1865"/>
      <c r="G59" s="1865"/>
      <c r="H59" s="1865"/>
      <c r="I59" s="1865"/>
    </row>
    <row r="60" spans="1:9" ht="37.5">
      <c r="A60" s="1863"/>
      <c r="B60" s="1873" t="s">
        <v>2516</v>
      </c>
      <c r="C60" s="1865"/>
      <c r="D60" s="1865"/>
      <c r="E60" s="1866"/>
      <c r="F60" s="1865"/>
      <c r="G60" s="1865"/>
      <c r="H60" s="1865"/>
      <c r="I60" s="1865"/>
    </row>
    <row r="61" spans="1:9">
      <c r="A61" s="1863"/>
      <c r="B61" s="1873" t="s">
        <v>2517</v>
      </c>
      <c r="C61" s="1865"/>
      <c r="D61" s="1865"/>
      <c r="E61" s="1866"/>
      <c r="F61" s="1865"/>
      <c r="G61" s="1865"/>
      <c r="H61" s="1865"/>
      <c r="I61" s="1865"/>
    </row>
    <row r="62" spans="1:9" ht="37.5">
      <c r="A62" s="1863"/>
      <c r="B62" s="1873" t="s">
        <v>2518</v>
      </c>
      <c r="C62" s="1865" t="s">
        <v>2519</v>
      </c>
      <c r="D62" s="1865" t="s">
        <v>1909</v>
      </c>
      <c r="E62" s="1866" t="s">
        <v>2520</v>
      </c>
      <c r="F62" s="1865"/>
      <c r="G62" s="1865" t="s">
        <v>1890</v>
      </c>
      <c r="H62" s="1870">
        <v>23377</v>
      </c>
      <c r="I62" s="1865" t="s">
        <v>2476</v>
      </c>
    </row>
    <row r="63" spans="1:9">
      <c r="A63" s="1863"/>
      <c r="B63" s="1873" t="s">
        <v>2521</v>
      </c>
      <c r="C63" s="1865"/>
      <c r="D63" s="1865"/>
      <c r="E63" s="1866" t="s">
        <v>1937</v>
      </c>
      <c r="F63" s="1865"/>
      <c r="G63" s="1865"/>
      <c r="H63" s="1865"/>
      <c r="I63" s="1865" t="s">
        <v>2414</v>
      </c>
    </row>
    <row r="64" spans="1:9">
      <c r="A64" s="1863"/>
      <c r="B64" s="1872" t="s">
        <v>2522</v>
      </c>
      <c r="C64" s="1865"/>
      <c r="D64" s="1865"/>
      <c r="E64" s="1866"/>
      <c r="F64" s="1865"/>
      <c r="G64" s="1865"/>
      <c r="H64" s="1865"/>
      <c r="I64" s="1865"/>
    </row>
    <row r="65" spans="1:9">
      <c r="A65" s="1863"/>
      <c r="B65" s="1867" t="s">
        <v>2523</v>
      </c>
      <c r="C65" s="1865" t="s">
        <v>2524</v>
      </c>
      <c r="D65" s="1865" t="s">
        <v>1909</v>
      </c>
      <c r="E65" s="1866" t="s">
        <v>2525</v>
      </c>
      <c r="F65" s="1865"/>
      <c r="G65" s="1865"/>
      <c r="H65" s="1865" t="s">
        <v>2475</v>
      </c>
      <c r="I65" s="1865" t="s">
        <v>2476</v>
      </c>
    </row>
    <row r="66" spans="1:9">
      <c r="A66" s="1863"/>
      <c r="B66" s="1873" t="s">
        <v>2526</v>
      </c>
      <c r="C66" s="1865"/>
      <c r="D66" s="1865"/>
      <c r="E66" s="1866"/>
      <c r="F66" s="1865"/>
      <c r="G66" s="1865"/>
      <c r="H66" s="1865"/>
      <c r="I66" s="1865" t="s">
        <v>2414</v>
      </c>
    </row>
    <row r="67" spans="1:9">
      <c r="A67" s="1863"/>
      <c r="B67" s="1868" t="s">
        <v>2527</v>
      </c>
      <c r="C67" s="1865"/>
      <c r="D67" s="1865"/>
      <c r="E67" s="1866"/>
      <c r="F67" s="1865"/>
      <c r="G67" s="1865"/>
      <c r="H67" s="1865"/>
      <c r="I67" s="1865"/>
    </row>
    <row r="68" spans="1:9">
      <c r="A68" s="1863"/>
      <c r="B68" s="1868" t="s">
        <v>2528</v>
      </c>
      <c r="C68" s="1865"/>
      <c r="D68" s="1865"/>
      <c r="E68" s="1866"/>
      <c r="F68" s="1865"/>
      <c r="G68" s="1865"/>
      <c r="H68" s="1865"/>
      <c r="I68" s="1865"/>
    </row>
    <row r="69" spans="1:9">
      <c r="A69" s="1863"/>
      <c r="B69" s="1868" t="s">
        <v>2529</v>
      </c>
      <c r="C69" s="1865"/>
      <c r="D69" s="1865"/>
      <c r="E69" s="1866"/>
      <c r="F69" s="1865"/>
      <c r="G69" s="1865"/>
      <c r="H69" s="1865"/>
      <c r="I69" s="1865"/>
    </row>
    <row r="70" spans="1:9">
      <c r="A70" s="1863"/>
      <c r="B70" s="1868" t="s">
        <v>2530</v>
      </c>
      <c r="C70" s="1865"/>
      <c r="D70" s="1865"/>
      <c r="E70" s="1866"/>
      <c r="F70" s="1865"/>
      <c r="G70" s="1865"/>
      <c r="H70" s="1865"/>
      <c r="I70" s="1865"/>
    </row>
    <row r="71" spans="1:9">
      <c r="A71" s="1863"/>
      <c r="B71" s="1873" t="s">
        <v>2531</v>
      </c>
      <c r="C71" s="1865"/>
      <c r="D71" s="1865"/>
      <c r="E71" s="1866"/>
      <c r="F71" s="1865"/>
      <c r="G71" s="1865"/>
      <c r="H71" s="1865"/>
      <c r="I71" s="1865"/>
    </row>
    <row r="72" spans="1:9">
      <c r="A72" s="1863"/>
      <c r="B72" s="1873" t="s">
        <v>2532</v>
      </c>
      <c r="C72" s="1865"/>
      <c r="D72" s="1865"/>
      <c r="E72" s="1866"/>
      <c r="F72" s="1865"/>
      <c r="G72" s="1865"/>
      <c r="H72" s="1865"/>
      <c r="I72" s="1865"/>
    </row>
    <row r="73" spans="1:9">
      <c r="A73" s="1863"/>
      <c r="B73" s="1873" t="s">
        <v>2533</v>
      </c>
      <c r="C73" s="1865"/>
      <c r="D73" s="1865"/>
      <c r="E73" s="1866"/>
      <c r="F73" s="1865"/>
      <c r="G73" s="1865"/>
      <c r="H73" s="1865"/>
      <c r="I73" s="1865"/>
    </row>
    <row r="74" spans="1:9">
      <c r="A74" s="1863"/>
      <c r="B74" s="1873" t="s">
        <v>2534</v>
      </c>
      <c r="C74" s="1865"/>
      <c r="D74" s="1865"/>
      <c r="E74" s="1866"/>
      <c r="F74" s="1865"/>
      <c r="G74" s="1865"/>
      <c r="H74" s="1865"/>
      <c r="I74" s="1865"/>
    </row>
    <row r="75" spans="1:9">
      <c r="A75" s="1863"/>
      <c r="B75" s="1867" t="s">
        <v>2535</v>
      </c>
      <c r="C75" s="1865" t="s">
        <v>2524</v>
      </c>
      <c r="D75" s="1865" t="s">
        <v>1909</v>
      </c>
      <c r="E75" s="1866" t="s">
        <v>2536</v>
      </c>
      <c r="F75" s="1865"/>
      <c r="G75" s="1865"/>
      <c r="H75" s="1865" t="s">
        <v>2475</v>
      </c>
      <c r="I75" s="1865" t="s">
        <v>2476</v>
      </c>
    </row>
    <row r="76" spans="1:9">
      <c r="A76" s="1863"/>
      <c r="B76" s="1873" t="s">
        <v>2526</v>
      </c>
      <c r="C76" s="1865"/>
      <c r="D76" s="1865"/>
      <c r="E76" s="1866" t="s">
        <v>2537</v>
      </c>
      <c r="F76" s="1865"/>
      <c r="G76" s="1865"/>
      <c r="H76" s="1865"/>
      <c r="I76" s="1865" t="s">
        <v>2414</v>
      </c>
    </row>
    <row r="77" spans="1:9">
      <c r="A77" s="1863"/>
      <c r="B77" s="1868" t="s">
        <v>2538</v>
      </c>
      <c r="C77" s="1865"/>
      <c r="D77" s="1865"/>
      <c r="E77" s="1866"/>
      <c r="F77" s="1865"/>
      <c r="G77" s="1865"/>
      <c r="H77" s="1865"/>
      <c r="I77" s="1865"/>
    </row>
    <row r="78" spans="1:9">
      <c r="A78" s="1863"/>
      <c r="B78" s="1874" t="s">
        <v>2539</v>
      </c>
      <c r="C78" s="1865"/>
      <c r="D78" s="1865"/>
      <c r="E78" s="1866"/>
      <c r="F78" s="1865"/>
      <c r="G78" s="1865"/>
      <c r="H78" s="1865"/>
      <c r="I78" s="1865"/>
    </row>
    <row r="79" spans="1:9">
      <c r="A79" s="1863"/>
      <c r="B79" s="1868" t="s">
        <v>2540</v>
      </c>
      <c r="C79" s="1865"/>
      <c r="D79" s="1865"/>
      <c r="E79" s="1866"/>
      <c r="F79" s="1865"/>
      <c r="G79" s="1865"/>
      <c r="H79" s="1865"/>
      <c r="I79" s="1865"/>
    </row>
    <row r="80" spans="1:9">
      <c r="A80" s="1863"/>
      <c r="B80" s="1868" t="s">
        <v>2541</v>
      </c>
      <c r="C80" s="1865"/>
      <c r="D80" s="1865"/>
      <c r="E80" s="1866"/>
      <c r="F80" s="1865"/>
      <c r="G80" s="1865"/>
      <c r="H80" s="1865"/>
      <c r="I80" s="1865"/>
    </row>
    <row r="81" spans="1:9">
      <c r="A81" s="1863"/>
      <c r="B81" s="1868" t="s">
        <v>2542</v>
      </c>
      <c r="C81" s="1865"/>
      <c r="D81" s="1865"/>
      <c r="E81" s="1866"/>
      <c r="F81" s="1865"/>
      <c r="G81" s="1865"/>
      <c r="H81" s="1865"/>
      <c r="I81" s="1865"/>
    </row>
    <row r="82" spans="1:9">
      <c r="A82" s="1863"/>
      <c r="B82" s="1873" t="s">
        <v>2534</v>
      </c>
      <c r="C82" s="1865"/>
      <c r="D82" s="1865"/>
      <c r="E82" s="1866"/>
      <c r="F82" s="1865"/>
      <c r="G82" s="1865"/>
      <c r="H82" s="1865"/>
      <c r="I82" s="1865"/>
    </row>
    <row r="83" spans="1:9">
      <c r="A83" s="1863"/>
      <c r="B83" s="1868" t="s">
        <v>2543</v>
      </c>
      <c r="C83" s="1865"/>
      <c r="D83" s="1865"/>
      <c r="E83" s="1866"/>
      <c r="F83" s="1865"/>
      <c r="G83" s="1865"/>
      <c r="H83" s="1865"/>
      <c r="I83" s="1865"/>
    </row>
    <row r="84" spans="1:9">
      <c r="A84" s="1863"/>
      <c r="B84" s="1873" t="s">
        <v>2531</v>
      </c>
      <c r="C84" s="1865"/>
      <c r="D84" s="1865"/>
      <c r="E84" s="1866"/>
      <c r="F84" s="1865"/>
      <c r="G84" s="1865"/>
      <c r="H84" s="1865"/>
      <c r="I84" s="1865"/>
    </row>
    <row r="85" spans="1:9">
      <c r="A85" s="1863"/>
      <c r="B85" s="1873" t="s">
        <v>2532</v>
      </c>
      <c r="C85" s="1865"/>
      <c r="D85" s="1865"/>
      <c r="E85" s="1866"/>
      <c r="F85" s="1865"/>
      <c r="G85" s="1865"/>
      <c r="H85" s="1865"/>
      <c r="I85" s="1865"/>
    </row>
    <row r="86" spans="1:9">
      <c r="A86" s="1863"/>
      <c r="B86" s="1867" t="s">
        <v>2544</v>
      </c>
      <c r="C86" s="1865" t="s">
        <v>2545</v>
      </c>
      <c r="D86" s="1865" t="s">
        <v>1909</v>
      </c>
      <c r="E86" s="1866" t="s">
        <v>2546</v>
      </c>
      <c r="F86" s="1865"/>
      <c r="G86" s="1865"/>
      <c r="H86" s="1865" t="s">
        <v>2475</v>
      </c>
      <c r="I86" s="1865" t="s">
        <v>2476</v>
      </c>
    </row>
    <row r="87" spans="1:9">
      <c r="A87" s="1863"/>
      <c r="B87" s="1874" t="s">
        <v>2547</v>
      </c>
      <c r="C87" s="1865" t="s">
        <v>2548</v>
      </c>
      <c r="D87" s="1865"/>
      <c r="E87" s="1866" t="s">
        <v>2549</v>
      </c>
      <c r="F87" s="1865"/>
      <c r="G87" s="1865"/>
      <c r="H87" s="1865"/>
      <c r="I87" s="1865" t="s">
        <v>2414</v>
      </c>
    </row>
    <row r="88" spans="1:9">
      <c r="A88" s="1863"/>
      <c r="B88" s="1868" t="s">
        <v>2550</v>
      </c>
      <c r="C88" s="1865" t="s">
        <v>678</v>
      </c>
      <c r="D88" s="1865"/>
      <c r="E88" s="1866"/>
      <c r="F88" s="1865"/>
      <c r="G88" s="1865"/>
      <c r="H88" s="1870"/>
      <c r="I88" s="1865"/>
    </row>
    <row r="89" spans="1:9">
      <c r="A89" s="1863"/>
      <c r="B89" s="1868" t="s">
        <v>2551</v>
      </c>
      <c r="C89" s="1865"/>
      <c r="D89" s="1865"/>
      <c r="E89" s="1866"/>
      <c r="F89" s="1865"/>
      <c r="G89" s="1865"/>
      <c r="H89" s="1865"/>
      <c r="I89" s="1865"/>
    </row>
    <row r="90" spans="1:9">
      <c r="A90" s="1863"/>
      <c r="B90" s="1868" t="s">
        <v>2542</v>
      </c>
      <c r="C90" s="1865"/>
      <c r="D90" s="1865"/>
      <c r="E90" s="1866"/>
      <c r="F90" s="1865"/>
      <c r="G90" s="1865"/>
      <c r="H90" s="1865"/>
      <c r="I90" s="1865"/>
    </row>
    <row r="91" spans="1:9">
      <c r="A91" s="1863"/>
      <c r="B91" s="1873" t="s">
        <v>2534</v>
      </c>
      <c r="C91" s="1865"/>
      <c r="D91" s="1865"/>
      <c r="E91" s="1866"/>
      <c r="F91" s="1865"/>
      <c r="G91" s="1865"/>
      <c r="H91" s="1865"/>
      <c r="I91" s="1865"/>
    </row>
    <row r="92" spans="1:9">
      <c r="A92" s="1863"/>
      <c r="B92" s="1872" t="s">
        <v>2552</v>
      </c>
      <c r="C92" s="1865" t="s">
        <v>2521</v>
      </c>
      <c r="D92" s="1865" t="s">
        <v>1909</v>
      </c>
      <c r="E92" s="1866" t="s">
        <v>2553</v>
      </c>
      <c r="F92" s="1865"/>
      <c r="G92" s="1865"/>
      <c r="H92" s="1865" t="s">
        <v>2554</v>
      </c>
      <c r="I92" s="1865" t="s">
        <v>2476</v>
      </c>
    </row>
    <row r="93" spans="1:9">
      <c r="A93" s="1863"/>
      <c r="B93" s="1873" t="s">
        <v>2555</v>
      </c>
      <c r="C93" s="1865" t="s">
        <v>678</v>
      </c>
      <c r="D93" s="1865"/>
      <c r="E93" s="1866" t="s">
        <v>2556</v>
      </c>
      <c r="F93" s="1865"/>
      <c r="G93" s="1865"/>
      <c r="H93" s="1865"/>
      <c r="I93" s="1865" t="s">
        <v>2414</v>
      </c>
    </row>
    <row r="94" spans="1:9">
      <c r="A94" s="1863"/>
      <c r="B94" s="1873" t="s">
        <v>2557</v>
      </c>
      <c r="C94" s="1865" t="s">
        <v>2558</v>
      </c>
      <c r="D94" s="1865"/>
      <c r="E94" s="1866" t="s">
        <v>2559</v>
      </c>
      <c r="F94" s="1865"/>
      <c r="G94" s="1865"/>
      <c r="H94" s="1865" t="s">
        <v>2554</v>
      </c>
      <c r="I94" s="1865" t="s">
        <v>2476</v>
      </c>
    </row>
    <row r="95" spans="1:9">
      <c r="A95" s="1863"/>
      <c r="B95" s="1873" t="s">
        <v>2560</v>
      </c>
      <c r="C95" s="1865"/>
      <c r="D95" s="1865"/>
      <c r="E95" s="1866" t="s">
        <v>2561</v>
      </c>
      <c r="F95" s="1865"/>
      <c r="G95" s="1865"/>
      <c r="H95" s="1865"/>
      <c r="I95" s="1865" t="s">
        <v>2414</v>
      </c>
    </row>
    <row r="96" spans="1:9">
      <c r="A96" s="1863"/>
      <c r="B96" s="1873" t="s">
        <v>2562</v>
      </c>
      <c r="C96" s="1865"/>
      <c r="D96" s="1865"/>
      <c r="E96" s="1866" t="s">
        <v>2563</v>
      </c>
      <c r="F96" s="1865"/>
      <c r="G96" s="1865"/>
      <c r="H96" s="1865"/>
      <c r="I96" s="1865"/>
    </row>
    <row r="97" spans="1:9">
      <c r="A97" s="1863"/>
      <c r="B97" s="1873" t="s">
        <v>2564</v>
      </c>
      <c r="C97" s="1865"/>
      <c r="D97" s="1865"/>
      <c r="E97" s="1866"/>
      <c r="F97" s="1865"/>
      <c r="G97" s="1865"/>
      <c r="H97" s="1865"/>
      <c r="I97" s="1865"/>
    </row>
    <row r="98" spans="1:9" ht="37.5">
      <c r="A98" s="1863"/>
      <c r="B98" s="1873" t="s">
        <v>2565</v>
      </c>
      <c r="C98" s="1865"/>
      <c r="D98" s="1865"/>
      <c r="E98" s="1866"/>
      <c r="F98" s="1865"/>
      <c r="G98" s="1865"/>
      <c r="H98" s="1865"/>
      <c r="I98" s="1865"/>
    </row>
    <row r="99" spans="1:9">
      <c r="A99" s="1863"/>
      <c r="B99" s="1873" t="s">
        <v>2566</v>
      </c>
      <c r="C99" s="1865"/>
      <c r="D99" s="1865"/>
      <c r="E99" s="1866"/>
      <c r="F99" s="1865"/>
      <c r="G99" s="1865"/>
      <c r="H99" s="1865"/>
      <c r="I99" s="1865"/>
    </row>
    <row r="100" spans="1:9" ht="37.5">
      <c r="A100" s="1863"/>
      <c r="B100" s="1873" t="s">
        <v>5500</v>
      </c>
      <c r="C100" s="1865"/>
      <c r="D100" s="1865"/>
      <c r="E100" s="1866"/>
      <c r="F100" s="1865"/>
      <c r="G100" s="1865"/>
      <c r="H100" s="1865"/>
      <c r="I100" s="1865"/>
    </row>
    <row r="101" spans="1:9">
      <c r="A101" s="1863"/>
      <c r="B101" s="1873" t="s">
        <v>2567</v>
      </c>
      <c r="C101" s="1865"/>
      <c r="D101" s="1865"/>
      <c r="E101" s="1866"/>
      <c r="F101" s="1865"/>
      <c r="G101" s="1865"/>
      <c r="H101" s="1865"/>
      <c r="I101" s="1865"/>
    </row>
    <row r="102" spans="1:9">
      <c r="A102" s="1863"/>
      <c r="B102" s="1873" t="s">
        <v>2568</v>
      </c>
      <c r="C102" s="1865"/>
      <c r="D102" s="1865"/>
      <c r="E102" s="1866"/>
      <c r="F102" s="1865"/>
      <c r="G102" s="1865"/>
      <c r="H102" s="1865"/>
      <c r="I102" s="1865"/>
    </row>
    <row r="103" spans="1:9">
      <c r="A103" s="1863"/>
      <c r="B103" s="1873" t="s">
        <v>2569</v>
      </c>
      <c r="C103" s="1865"/>
      <c r="D103" s="1865"/>
      <c r="E103" s="1866"/>
      <c r="F103" s="1865"/>
      <c r="G103" s="1865"/>
      <c r="H103" s="1865"/>
      <c r="I103" s="1865"/>
    </row>
    <row r="104" spans="1:9" ht="37.5">
      <c r="A104" s="1863"/>
      <c r="B104" s="1873" t="s">
        <v>2570</v>
      </c>
      <c r="C104" s="1865"/>
      <c r="D104" s="1865"/>
      <c r="E104" s="1866"/>
      <c r="F104" s="1865"/>
      <c r="G104" s="1865"/>
      <c r="H104" s="1865"/>
      <c r="I104" s="1865"/>
    </row>
    <row r="105" spans="1:9">
      <c r="A105" s="1863"/>
      <c r="B105" s="1875" t="s">
        <v>2571</v>
      </c>
      <c r="C105" s="1865"/>
      <c r="D105" s="1865"/>
      <c r="E105" s="1866"/>
      <c r="F105" s="1865"/>
      <c r="G105" s="1865"/>
      <c r="H105" s="1865"/>
      <c r="I105" s="1865"/>
    </row>
    <row r="106" spans="1:9">
      <c r="A106" s="1863"/>
      <c r="B106" s="1875" t="s">
        <v>2572</v>
      </c>
      <c r="C106" s="1865"/>
      <c r="D106" s="1865"/>
      <c r="E106" s="1866"/>
      <c r="F106" s="1865"/>
      <c r="G106" s="1865"/>
      <c r="H106" s="1865"/>
      <c r="I106" s="1865"/>
    </row>
    <row r="107" spans="1:9">
      <c r="A107" s="1863"/>
      <c r="B107" s="1875" t="s">
        <v>2573</v>
      </c>
      <c r="C107" s="1865"/>
      <c r="D107" s="1865"/>
      <c r="E107" s="1866"/>
      <c r="F107" s="1865"/>
      <c r="G107" s="1865"/>
      <c r="H107" s="1865"/>
      <c r="I107" s="1865"/>
    </row>
    <row r="108" spans="1:9">
      <c r="A108" s="1863"/>
      <c r="B108" s="1875" t="s">
        <v>2574</v>
      </c>
      <c r="C108" s="1865"/>
      <c r="D108" s="1865"/>
      <c r="E108" s="1866"/>
      <c r="F108" s="1865"/>
      <c r="G108" s="1865"/>
      <c r="H108" s="1865"/>
      <c r="I108" s="1865"/>
    </row>
    <row r="109" spans="1:9">
      <c r="A109" s="1863"/>
      <c r="B109" s="1875" t="s">
        <v>2575</v>
      </c>
      <c r="C109" s="1865"/>
      <c r="D109" s="1865"/>
      <c r="E109" s="1866"/>
      <c r="F109" s="1865"/>
      <c r="G109" s="1865"/>
      <c r="H109" s="1865"/>
      <c r="I109" s="1865"/>
    </row>
    <row r="110" spans="1:9">
      <c r="A110" s="1863"/>
      <c r="B110" s="1875" t="s">
        <v>2576</v>
      </c>
      <c r="C110" s="1865"/>
      <c r="D110" s="1865"/>
      <c r="E110" s="1866"/>
      <c r="F110" s="1865"/>
      <c r="G110" s="1865"/>
      <c r="H110" s="1865"/>
      <c r="I110" s="1865"/>
    </row>
    <row r="111" spans="1:9">
      <c r="A111" s="1863"/>
      <c r="B111" s="1875" t="s">
        <v>2577</v>
      </c>
      <c r="C111" s="1865"/>
      <c r="D111" s="1865"/>
      <c r="E111" s="1866"/>
      <c r="F111" s="1865"/>
      <c r="G111" s="1865"/>
      <c r="H111" s="1865"/>
      <c r="I111" s="1865"/>
    </row>
    <row r="112" spans="1:9">
      <c r="A112" s="1863"/>
      <c r="B112" s="1876" t="s">
        <v>2578</v>
      </c>
      <c r="C112" s="1865"/>
      <c r="D112" s="1865"/>
      <c r="E112" s="1866"/>
      <c r="F112" s="1865"/>
      <c r="G112" s="1865"/>
      <c r="H112" s="1865"/>
      <c r="I112" s="1865"/>
    </row>
    <row r="113" spans="1:9">
      <c r="A113" s="1863"/>
      <c r="B113" s="1877" t="s">
        <v>2579</v>
      </c>
      <c r="C113" s="786" t="s">
        <v>5501</v>
      </c>
      <c r="D113" s="1865" t="s">
        <v>1909</v>
      </c>
      <c r="E113" s="1866" t="s">
        <v>5502</v>
      </c>
      <c r="F113" s="1865"/>
      <c r="G113" s="1865"/>
      <c r="H113" s="786" t="s">
        <v>2554</v>
      </c>
      <c r="I113" s="1865" t="s">
        <v>2476</v>
      </c>
    </row>
    <row r="114" spans="1:9">
      <c r="A114" s="1863"/>
      <c r="B114" s="1877" t="s">
        <v>5503</v>
      </c>
      <c r="C114" s="786" t="s">
        <v>2558</v>
      </c>
      <c r="D114" s="1865"/>
      <c r="E114" s="1866" t="s">
        <v>5504</v>
      </c>
      <c r="F114" s="1865"/>
      <c r="G114" s="1865"/>
      <c r="H114" s="1878"/>
      <c r="I114" s="1865"/>
    </row>
    <row r="115" spans="1:9">
      <c r="A115" s="1863"/>
      <c r="B115" s="1877" t="s">
        <v>5505</v>
      </c>
      <c r="C115" s="1878"/>
      <c r="D115" s="1865"/>
      <c r="E115" s="1866" t="s">
        <v>5506</v>
      </c>
      <c r="F115" s="1865"/>
      <c r="G115" s="1865"/>
      <c r="H115" s="1878"/>
      <c r="I115" s="1865"/>
    </row>
    <row r="116" spans="1:9">
      <c r="A116" s="1863"/>
      <c r="B116" s="1877" t="s">
        <v>5507</v>
      </c>
      <c r="C116" s="1878"/>
      <c r="D116" s="1865"/>
      <c r="E116" s="1879"/>
      <c r="F116" s="1865"/>
      <c r="G116" s="1865"/>
      <c r="H116" s="1878"/>
      <c r="I116" s="1865"/>
    </row>
    <row r="117" spans="1:9">
      <c r="A117" s="1863"/>
      <c r="B117" s="1877" t="s">
        <v>2580</v>
      </c>
      <c r="C117" s="786" t="s">
        <v>2558</v>
      </c>
      <c r="D117" s="1865" t="s">
        <v>1909</v>
      </c>
      <c r="E117" s="1866"/>
      <c r="F117" s="1865"/>
      <c r="G117" s="1865"/>
      <c r="H117" s="786" t="s">
        <v>2554</v>
      </c>
      <c r="I117" s="1865" t="s">
        <v>2414</v>
      </c>
    </row>
    <row r="118" spans="1:9">
      <c r="A118" s="1863"/>
      <c r="B118" s="1880" t="s">
        <v>2581</v>
      </c>
      <c r="C118" s="1865"/>
      <c r="D118" s="1865"/>
      <c r="E118" s="1866"/>
      <c r="F118" s="1865"/>
      <c r="G118" s="1865"/>
      <c r="H118" s="1865"/>
      <c r="I118" s="1865"/>
    </row>
    <row r="119" spans="1:9">
      <c r="A119" s="1863"/>
      <c r="B119" s="1877" t="s">
        <v>2582</v>
      </c>
      <c r="C119" s="1865" t="s">
        <v>678</v>
      </c>
      <c r="D119" s="1865" t="s">
        <v>1909</v>
      </c>
      <c r="E119" s="1866"/>
      <c r="F119" s="2765" t="s">
        <v>6307</v>
      </c>
      <c r="G119" s="1865" t="s">
        <v>319</v>
      </c>
      <c r="H119" s="1865" t="s">
        <v>2554</v>
      </c>
      <c r="I119" s="1865" t="s">
        <v>998</v>
      </c>
    </row>
    <row r="120" spans="1:9">
      <c r="A120" s="1863"/>
      <c r="B120" s="1877" t="s">
        <v>995</v>
      </c>
      <c r="C120" s="1865"/>
      <c r="D120" s="1865"/>
      <c r="E120" s="1866"/>
      <c r="F120" s="1865"/>
      <c r="G120" s="1865"/>
      <c r="H120" s="1865"/>
      <c r="I120" s="1865"/>
    </row>
    <row r="121" spans="1:9">
      <c r="A121" s="1863"/>
      <c r="B121" s="1877" t="s">
        <v>2583</v>
      </c>
      <c r="C121" s="1865" t="s">
        <v>678</v>
      </c>
      <c r="D121" s="1865" t="s">
        <v>1909</v>
      </c>
      <c r="E121" s="1866"/>
      <c r="F121" s="1865"/>
      <c r="G121" s="1865"/>
      <c r="H121" s="1865"/>
      <c r="I121" s="1865"/>
    </row>
    <row r="122" spans="1:9">
      <c r="A122" s="1863"/>
      <c r="B122" s="1877" t="s">
        <v>2584</v>
      </c>
      <c r="C122" s="1865"/>
      <c r="D122" s="1865"/>
      <c r="E122" s="1866"/>
      <c r="F122" s="1865"/>
      <c r="G122" s="1865"/>
      <c r="H122" s="1865"/>
      <c r="I122" s="1865"/>
    </row>
    <row r="123" spans="1:9">
      <c r="A123" s="1863"/>
      <c r="B123" s="1877" t="s">
        <v>2585</v>
      </c>
      <c r="C123" s="1865" t="s">
        <v>678</v>
      </c>
      <c r="D123" s="1865" t="s">
        <v>1909</v>
      </c>
      <c r="E123" s="1866"/>
      <c r="F123" s="1865"/>
      <c r="G123" s="1865"/>
      <c r="H123" s="1865"/>
      <c r="I123" s="1865"/>
    </row>
    <row r="124" spans="1:9">
      <c r="A124" s="1863"/>
      <c r="B124" s="1877" t="s">
        <v>2586</v>
      </c>
      <c r="C124" s="1865"/>
      <c r="D124" s="1865"/>
      <c r="E124" s="1866"/>
      <c r="F124" s="1865"/>
      <c r="G124" s="1865"/>
      <c r="H124" s="1865"/>
      <c r="I124" s="1865"/>
    </row>
    <row r="125" spans="1:9">
      <c r="A125" s="1863"/>
      <c r="B125" s="1877" t="s">
        <v>2587</v>
      </c>
      <c r="C125" s="1865" t="s">
        <v>678</v>
      </c>
      <c r="D125" s="1865" t="s">
        <v>1909</v>
      </c>
      <c r="E125" s="1866"/>
      <c r="F125" s="2766" t="s">
        <v>6307</v>
      </c>
      <c r="G125" s="1865" t="s">
        <v>319</v>
      </c>
      <c r="H125" s="1865" t="s">
        <v>2554</v>
      </c>
      <c r="I125" s="1865" t="s">
        <v>998</v>
      </c>
    </row>
    <row r="126" spans="1:9">
      <c r="A126" s="1863"/>
      <c r="B126" s="1877" t="s">
        <v>2588</v>
      </c>
      <c r="C126" s="1865"/>
      <c r="D126" s="1865"/>
      <c r="E126" s="1866"/>
      <c r="F126" s="1865"/>
      <c r="G126" s="1865"/>
      <c r="H126" s="1865"/>
      <c r="I126" s="1865"/>
    </row>
    <row r="127" spans="1:9">
      <c r="A127" s="1863"/>
      <c r="B127" s="1877" t="s">
        <v>2589</v>
      </c>
      <c r="C127" s="1865"/>
      <c r="D127" s="1865"/>
      <c r="E127" s="1866"/>
      <c r="F127" s="1865"/>
      <c r="G127" s="1865"/>
      <c r="H127" s="1865"/>
      <c r="I127" s="1865"/>
    </row>
    <row r="128" spans="1:9">
      <c r="A128" s="1863"/>
      <c r="B128" s="1877" t="s">
        <v>2590</v>
      </c>
      <c r="C128" s="1865" t="s">
        <v>678</v>
      </c>
      <c r="D128" s="1865" t="s">
        <v>1909</v>
      </c>
      <c r="E128" s="1866"/>
      <c r="F128" s="1865"/>
      <c r="G128" s="1865"/>
      <c r="H128" s="1865"/>
      <c r="I128" s="1865"/>
    </row>
    <row r="129" spans="1:9">
      <c r="A129" s="1863"/>
      <c r="B129" s="1881" t="s">
        <v>2591</v>
      </c>
      <c r="C129" s="1865"/>
      <c r="D129" s="1865"/>
      <c r="E129" s="1866"/>
      <c r="F129" s="1865"/>
      <c r="G129" s="1865"/>
      <c r="H129" s="1865"/>
      <c r="I129" s="1865" t="s">
        <v>1417</v>
      </c>
    </row>
    <row r="130" spans="1:9">
      <c r="A130" s="1882"/>
      <c r="B130" s="1872" t="s">
        <v>2592</v>
      </c>
      <c r="C130" s="1865"/>
      <c r="D130" s="1865"/>
      <c r="E130" s="1866"/>
      <c r="F130" s="1865"/>
      <c r="G130" s="1865"/>
      <c r="H130" s="1865"/>
      <c r="I130" s="1865"/>
    </row>
    <row r="131" spans="1:9">
      <c r="A131" s="1882"/>
      <c r="B131" s="1873" t="s">
        <v>2593</v>
      </c>
      <c r="C131" s="1865" t="s">
        <v>2594</v>
      </c>
      <c r="D131" s="1883" t="s">
        <v>40</v>
      </c>
      <c r="F131" s="1865"/>
      <c r="G131" s="1865"/>
      <c r="H131" s="1865" t="s">
        <v>1205</v>
      </c>
      <c r="I131" s="1865"/>
    </row>
    <row r="132" spans="1:9">
      <c r="A132" s="1863"/>
      <c r="B132" s="1873" t="s">
        <v>2595</v>
      </c>
      <c r="C132" s="1865" t="s">
        <v>1350</v>
      </c>
      <c r="D132" s="1865" t="s">
        <v>2604</v>
      </c>
      <c r="E132" s="1866" t="s">
        <v>2602</v>
      </c>
      <c r="F132" s="1869">
        <v>9000</v>
      </c>
      <c r="G132" s="1865" t="s">
        <v>2596</v>
      </c>
      <c r="H132" s="1865" t="s">
        <v>2597</v>
      </c>
      <c r="I132" s="1865" t="s">
        <v>2598</v>
      </c>
    </row>
    <row r="133" spans="1:9">
      <c r="A133" s="1863"/>
      <c r="B133" s="1873" t="s">
        <v>2599</v>
      </c>
      <c r="C133" s="1865" t="s">
        <v>390</v>
      </c>
      <c r="D133" s="1865" t="s">
        <v>891</v>
      </c>
      <c r="E133" s="1866" t="s">
        <v>2605</v>
      </c>
      <c r="F133" s="1865"/>
      <c r="G133" s="1865" t="s">
        <v>2600</v>
      </c>
      <c r="H133" s="1865"/>
      <c r="I133" s="1865"/>
    </row>
    <row r="134" spans="1:9">
      <c r="A134" s="1863"/>
      <c r="B134" s="1873" t="s">
        <v>2601</v>
      </c>
      <c r="C134" s="1865"/>
      <c r="D134" s="1865"/>
      <c r="E134" s="1866" t="s">
        <v>2607</v>
      </c>
      <c r="F134" s="1865"/>
      <c r="G134" s="1865"/>
      <c r="H134" s="1870"/>
      <c r="I134" s="1865"/>
    </row>
    <row r="135" spans="1:9">
      <c r="A135" s="1863"/>
      <c r="B135" s="1884" t="s">
        <v>2603</v>
      </c>
      <c r="C135" s="1885"/>
      <c r="D135" s="1885"/>
      <c r="E135" s="1885" t="s">
        <v>2609</v>
      </c>
      <c r="F135" s="1885"/>
      <c r="G135" s="1885"/>
      <c r="H135" s="1886"/>
      <c r="I135" s="1887"/>
    </row>
    <row r="136" spans="1:9">
      <c r="A136" s="1863"/>
      <c r="B136" s="1884" t="s">
        <v>2606</v>
      </c>
      <c r="C136" s="1885"/>
      <c r="D136" s="1885"/>
      <c r="E136" s="1885"/>
      <c r="F136" s="1885"/>
      <c r="G136" s="1885"/>
      <c r="H136" s="1888"/>
      <c r="I136" s="1887"/>
    </row>
    <row r="137" spans="1:9">
      <c r="A137" s="1863"/>
      <c r="B137" s="1884" t="s">
        <v>2608</v>
      </c>
      <c r="C137" s="1888"/>
      <c r="D137" s="1888"/>
      <c r="E137" s="1885"/>
      <c r="F137" s="1888"/>
      <c r="G137" s="1888"/>
      <c r="H137" s="1888"/>
      <c r="I137" s="1887"/>
    </row>
    <row r="138" spans="1:9">
      <c r="A138" s="1863"/>
      <c r="B138" s="1884" t="s">
        <v>2610</v>
      </c>
      <c r="C138" s="1888"/>
      <c r="D138" s="1888"/>
      <c r="E138" s="1885"/>
      <c r="F138" s="1888"/>
      <c r="G138" s="1888"/>
      <c r="H138" s="1888"/>
      <c r="I138" s="1887"/>
    </row>
    <row r="139" spans="1:9">
      <c r="A139" s="1863"/>
      <c r="B139" s="1884" t="s">
        <v>2611</v>
      </c>
      <c r="C139" s="1888"/>
      <c r="D139" s="1888"/>
      <c r="E139" s="1885"/>
      <c r="F139" s="1888"/>
      <c r="G139" s="1888"/>
      <c r="H139" s="1888"/>
      <c r="I139" s="1887"/>
    </row>
    <row r="140" spans="1:9">
      <c r="A140" s="1863"/>
      <c r="B140" s="1873" t="s">
        <v>2612</v>
      </c>
      <c r="C140" s="1865"/>
      <c r="D140" s="1865"/>
      <c r="E140" s="1866"/>
      <c r="F140" s="1865"/>
      <c r="G140" s="1865"/>
      <c r="H140" s="1865"/>
      <c r="I140" s="1865"/>
    </row>
    <row r="141" spans="1:9">
      <c r="A141" s="1863"/>
      <c r="B141" s="1873" t="s">
        <v>2613</v>
      </c>
      <c r="C141" s="1865" t="s">
        <v>2614</v>
      </c>
      <c r="D141" s="1883" t="s">
        <v>40</v>
      </c>
      <c r="E141" s="1866" t="s">
        <v>2615</v>
      </c>
      <c r="F141" s="1865"/>
      <c r="G141" s="1865"/>
      <c r="H141" s="1865"/>
      <c r="I141" s="1865"/>
    </row>
    <row r="142" spans="1:9">
      <c r="A142" s="1863"/>
      <c r="B142" s="1873"/>
      <c r="C142" s="1865" t="s">
        <v>2616</v>
      </c>
      <c r="D142" s="1865"/>
      <c r="E142" s="1866" t="s">
        <v>2617</v>
      </c>
      <c r="F142" s="1865"/>
      <c r="G142" s="1865"/>
      <c r="H142" s="1865"/>
      <c r="I142" s="1865"/>
    </row>
    <row r="143" spans="1:9">
      <c r="A143" s="1863"/>
      <c r="B143" s="1889" t="s">
        <v>2618</v>
      </c>
      <c r="C143" s="1865" t="s">
        <v>2614</v>
      </c>
      <c r="D143" s="1865"/>
      <c r="E143" s="1866" t="s">
        <v>2619</v>
      </c>
      <c r="F143" s="1865"/>
      <c r="G143" s="1865"/>
      <c r="H143" s="1890" t="s">
        <v>733</v>
      </c>
      <c r="I143" s="1865" t="s">
        <v>1417</v>
      </c>
    </row>
    <row r="144" spans="1:9">
      <c r="A144" s="1863"/>
      <c r="B144" s="1873" t="s">
        <v>2620</v>
      </c>
      <c r="C144" s="1865" t="s">
        <v>2621</v>
      </c>
      <c r="D144" s="1865"/>
      <c r="E144" s="1866"/>
      <c r="F144" s="1865"/>
      <c r="G144" s="1865"/>
      <c r="H144" s="1865"/>
      <c r="I144" s="1865"/>
    </row>
    <row r="145" spans="1:9">
      <c r="A145" s="1863"/>
      <c r="B145" s="1873" t="s">
        <v>2622</v>
      </c>
      <c r="C145" s="1865" t="s">
        <v>1350</v>
      </c>
      <c r="D145" s="1865" t="s">
        <v>40</v>
      </c>
      <c r="E145" s="1866" t="s">
        <v>2623</v>
      </c>
      <c r="F145" s="1865"/>
      <c r="G145" s="1865"/>
      <c r="H145" s="1890" t="s">
        <v>733</v>
      </c>
      <c r="I145" s="1865" t="s">
        <v>1417</v>
      </c>
    </row>
    <row r="146" spans="1:9">
      <c r="A146" s="1863"/>
      <c r="B146" s="1873"/>
      <c r="C146" s="1865" t="s">
        <v>390</v>
      </c>
      <c r="D146" s="1865"/>
      <c r="E146" s="1866"/>
      <c r="F146" s="1865"/>
      <c r="G146" s="1865"/>
      <c r="H146" s="1865"/>
      <c r="I146" s="1865"/>
    </row>
    <row r="147" spans="1:9">
      <c r="A147" s="1863"/>
      <c r="B147" s="1881" t="s">
        <v>2624</v>
      </c>
      <c r="C147" s="1865"/>
      <c r="D147" s="1865"/>
      <c r="E147" s="1866"/>
      <c r="F147" s="1865"/>
      <c r="G147" s="1891"/>
      <c r="H147" s="1891"/>
      <c r="I147" s="1865"/>
    </row>
    <row r="148" spans="1:9" ht="37.5">
      <c r="A148" s="1863"/>
      <c r="B148" s="1873" t="s">
        <v>2625</v>
      </c>
      <c r="C148" s="1865" t="s">
        <v>2626</v>
      </c>
      <c r="D148" s="1883" t="s">
        <v>40</v>
      </c>
      <c r="E148" s="1892" t="s">
        <v>2627</v>
      </c>
      <c r="F148" s="1865"/>
      <c r="G148" s="1865"/>
      <c r="H148" s="1890" t="s">
        <v>733</v>
      </c>
      <c r="I148" s="1865" t="s">
        <v>1417</v>
      </c>
    </row>
    <row r="149" spans="1:9">
      <c r="A149" s="1863"/>
      <c r="B149" s="1873"/>
      <c r="C149" s="1865"/>
      <c r="D149" s="1865"/>
      <c r="E149" s="1892"/>
      <c r="F149" s="1865"/>
      <c r="G149" s="1865"/>
      <c r="H149" s="1865"/>
      <c r="I149" s="1865"/>
    </row>
    <row r="150" spans="1:9">
      <c r="A150" s="1863"/>
      <c r="B150" s="1873" t="s">
        <v>2628</v>
      </c>
      <c r="C150" s="1865" t="s">
        <v>2626</v>
      </c>
      <c r="D150" s="1883" t="s">
        <v>40</v>
      </c>
      <c r="E150" s="1866"/>
      <c r="F150" s="1865"/>
      <c r="G150" s="1865"/>
      <c r="H150" s="1865"/>
      <c r="I150" s="1865"/>
    </row>
    <row r="151" spans="1:9">
      <c r="A151" s="1863"/>
      <c r="B151" s="1873" t="s">
        <v>5510</v>
      </c>
      <c r="C151" s="1865" t="s">
        <v>2629</v>
      </c>
      <c r="D151" s="1865"/>
      <c r="E151" s="1892" t="s">
        <v>2630</v>
      </c>
      <c r="F151" s="1869" t="s">
        <v>5508</v>
      </c>
      <c r="G151" s="1865" t="s">
        <v>2631</v>
      </c>
      <c r="H151" s="1890" t="s">
        <v>733</v>
      </c>
      <c r="I151" s="1865" t="s">
        <v>1417</v>
      </c>
    </row>
    <row r="152" spans="1:9" ht="37.5">
      <c r="A152" s="1863"/>
      <c r="B152" s="1873" t="s">
        <v>5509</v>
      </c>
      <c r="C152" s="1865"/>
      <c r="D152" s="1865"/>
      <c r="E152" s="1892" t="s">
        <v>2630</v>
      </c>
      <c r="F152" s="1869" t="s">
        <v>5508</v>
      </c>
      <c r="G152" s="1865" t="s">
        <v>2631</v>
      </c>
      <c r="H152" s="1890" t="s">
        <v>733</v>
      </c>
      <c r="I152" s="1865" t="s">
        <v>1417</v>
      </c>
    </row>
    <row r="153" spans="1:9">
      <c r="A153" s="1863"/>
      <c r="B153" s="1877" t="s">
        <v>2632</v>
      </c>
      <c r="C153" s="1865" t="s">
        <v>2626</v>
      </c>
      <c r="D153" s="1883" t="s">
        <v>40</v>
      </c>
      <c r="E153" s="1893" t="s">
        <v>2633</v>
      </c>
      <c r="F153" s="1865"/>
      <c r="G153" s="1865"/>
      <c r="H153" s="1890" t="s">
        <v>733</v>
      </c>
      <c r="I153" s="1865" t="s">
        <v>1417</v>
      </c>
    </row>
    <row r="154" spans="1:9">
      <c r="A154" s="1863"/>
      <c r="B154" s="1877" t="s">
        <v>2634</v>
      </c>
      <c r="C154" s="1865"/>
      <c r="D154" s="1865"/>
      <c r="E154" s="1894"/>
      <c r="F154" s="1865"/>
      <c r="G154" s="1865"/>
      <c r="H154" s="1865"/>
      <c r="I154" s="1865"/>
    </row>
    <row r="155" spans="1:9">
      <c r="A155" s="1863"/>
      <c r="B155" s="1877" t="s">
        <v>2635</v>
      </c>
      <c r="C155" s="1865" t="s">
        <v>2626</v>
      </c>
      <c r="D155" s="1883" t="s">
        <v>40</v>
      </c>
      <c r="E155" s="1866" t="s">
        <v>2636</v>
      </c>
      <c r="F155" s="1865"/>
      <c r="G155" s="1865"/>
      <c r="H155" s="1890" t="s">
        <v>733</v>
      </c>
      <c r="I155" s="1865"/>
    </row>
    <row r="156" spans="1:9">
      <c r="A156" s="1863"/>
      <c r="B156" s="1877" t="s">
        <v>2637</v>
      </c>
      <c r="C156" s="1865"/>
      <c r="D156" s="1865"/>
      <c r="E156" s="1866" t="s">
        <v>2638</v>
      </c>
      <c r="F156" s="1865"/>
      <c r="G156" s="1865"/>
      <c r="H156" s="1865"/>
      <c r="I156" s="1865"/>
    </row>
    <row r="157" spans="1:9">
      <c r="A157" s="1863"/>
      <c r="B157" s="1877" t="s">
        <v>2639</v>
      </c>
      <c r="C157" s="1865" t="s">
        <v>2626</v>
      </c>
      <c r="D157" s="1883" t="s">
        <v>40</v>
      </c>
      <c r="E157" s="1894" t="s">
        <v>2640</v>
      </c>
      <c r="F157" s="1865"/>
      <c r="G157" s="1865"/>
      <c r="H157" s="1890" t="s">
        <v>733</v>
      </c>
      <c r="I157" s="1865" t="s">
        <v>1417</v>
      </c>
    </row>
    <row r="158" spans="1:9">
      <c r="A158" s="1863"/>
      <c r="B158" s="1877" t="s">
        <v>2641</v>
      </c>
      <c r="C158" s="1865"/>
      <c r="D158" s="1865"/>
      <c r="E158" s="1894"/>
      <c r="F158" s="1865"/>
      <c r="G158" s="1865"/>
      <c r="H158" s="1865"/>
      <c r="I158" s="1865"/>
    </row>
    <row r="159" spans="1:9">
      <c r="A159" s="1863"/>
      <c r="B159" s="1877" t="s">
        <v>2642</v>
      </c>
      <c r="C159" s="1865" t="s">
        <v>2626</v>
      </c>
      <c r="D159" s="1883" t="s">
        <v>40</v>
      </c>
      <c r="E159" s="1866" t="s">
        <v>2636</v>
      </c>
      <c r="F159" s="1865"/>
      <c r="G159" s="1865"/>
      <c r="H159" s="1890" t="s">
        <v>733</v>
      </c>
      <c r="I159" s="1865" t="s">
        <v>1417</v>
      </c>
    </row>
    <row r="160" spans="1:9">
      <c r="A160" s="1863"/>
      <c r="B160" s="1877" t="s">
        <v>2643</v>
      </c>
      <c r="C160" s="1865"/>
      <c r="D160" s="1883"/>
      <c r="E160" s="1866" t="s">
        <v>2638</v>
      </c>
      <c r="F160" s="1865"/>
      <c r="G160" s="1865"/>
      <c r="H160" s="1865"/>
      <c r="I160" s="1865"/>
    </row>
    <row r="161" spans="1:9">
      <c r="A161" s="1863"/>
      <c r="B161" s="1889" t="s">
        <v>2644</v>
      </c>
      <c r="C161" s="1865" t="s">
        <v>2645</v>
      </c>
      <c r="D161" s="1883" t="s">
        <v>40</v>
      </c>
      <c r="E161" s="1866" t="s">
        <v>2646</v>
      </c>
      <c r="F161" s="1865"/>
      <c r="G161" s="1865"/>
      <c r="H161" s="1883" t="s">
        <v>733</v>
      </c>
      <c r="I161" s="1865" t="s">
        <v>1417</v>
      </c>
    </row>
    <row r="162" spans="1:9">
      <c r="A162" s="1863"/>
      <c r="B162" s="1889" t="s">
        <v>2647</v>
      </c>
      <c r="C162" s="1865"/>
      <c r="D162" s="1865"/>
      <c r="E162" s="1866"/>
      <c r="F162" s="1865"/>
      <c r="G162" s="1865"/>
      <c r="H162" s="1865"/>
      <c r="I162" s="1865"/>
    </row>
    <row r="163" spans="1:9">
      <c r="A163" s="1863"/>
      <c r="B163" s="1889" t="s">
        <v>2648</v>
      </c>
      <c r="C163" s="1865" t="s">
        <v>2645</v>
      </c>
      <c r="D163" s="1883" t="s">
        <v>1909</v>
      </c>
      <c r="E163" s="1866"/>
      <c r="F163" s="1865"/>
      <c r="G163" s="1865"/>
      <c r="H163" s="1883" t="s">
        <v>733</v>
      </c>
      <c r="I163" s="1865" t="s">
        <v>2649</v>
      </c>
    </row>
    <row r="164" spans="1:9" ht="37.5">
      <c r="A164" s="1863"/>
      <c r="B164" s="1868" t="s">
        <v>2650</v>
      </c>
      <c r="C164" s="1865" t="s">
        <v>533</v>
      </c>
      <c r="D164" s="1865" t="s">
        <v>2651</v>
      </c>
      <c r="E164" s="1866" t="s">
        <v>2652</v>
      </c>
      <c r="F164" s="1865"/>
      <c r="G164" s="1865"/>
      <c r="H164" s="1865" t="s">
        <v>2653</v>
      </c>
      <c r="I164" s="786" t="s">
        <v>2476</v>
      </c>
    </row>
    <row r="165" spans="1:9">
      <c r="A165" s="1863"/>
      <c r="B165" s="1873" t="s">
        <v>2654</v>
      </c>
      <c r="C165" s="1865" t="s">
        <v>2616</v>
      </c>
      <c r="D165" s="1883" t="s">
        <v>40</v>
      </c>
      <c r="E165" s="1866" t="s">
        <v>2652</v>
      </c>
      <c r="F165" s="1869">
        <v>3000</v>
      </c>
      <c r="G165" s="1865" t="s">
        <v>2631</v>
      </c>
      <c r="H165" s="1865" t="s">
        <v>1092</v>
      </c>
      <c r="I165" s="786" t="s">
        <v>2476</v>
      </c>
    </row>
    <row r="166" spans="1:9">
      <c r="A166" s="1863"/>
      <c r="B166" s="1895" t="s">
        <v>2655</v>
      </c>
      <c r="C166" s="1865" t="s">
        <v>40</v>
      </c>
      <c r="D166" s="1865" t="s">
        <v>1909</v>
      </c>
      <c r="E166" s="1866" t="s">
        <v>2656</v>
      </c>
      <c r="F166" s="1865"/>
      <c r="G166" s="1891"/>
      <c r="H166" s="1865" t="s">
        <v>2657</v>
      </c>
      <c r="I166" s="1883"/>
    </row>
    <row r="167" spans="1:9">
      <c r="A167" s="1863"/>
      <c r="B167" s="1895" t="s">
        <v>2658</v>
      </c>
      <c r="C167" s="1865"/>
      <c r="D167" s="1865"/>
      <c r="E167" s="1866"/>
      <c r="F167" s="1865"/>
      <c r="G167" s="1891"/>
      <c r="H167" s="1891"/>
      <c r="I167" s="1865" t="s">
        <v>1417</v>
      </c>
    </row>
    <row r="168" spans="1:9" ht="37.5">
      <c r="A168" s="1863"/>
      <c r="B168" s="1896" t="s">
        <v>2659</v>
      </c>
      <c r="C168" s="1897" t="s">
        <v>2626</v>
      </c>
      <c r="D168" s="1883" t="s">
        <v>40</v>
      </c>
      <c r="E168" s="1898" t="s">
        <v>2660</v>
      </c>
      <c r="F168" s="1897"/>
      <c r="G168" s="1891"/>
      <c r="H168" s="1890" t="s">
        <v>733</v>
      </c>
      <c r="I168" s="1897" t="s">
        <v>1417</v>
      </c>
    </row>
    <row r="169" spans="1:9">
      <c r="A169" s="1863"/>
      <c r="B169" s="1896" t="s">
        <v>2661</v>
      </c>
      <c r="C169" s="1897"/>
      <c r="D169" s="1883"/>
      <c r="E169" s="1898"/>
      <c r="F169" s="1897"/>
      <c r="G169" s="1891"/>
      <c r="H169" s="1890"/>
      <c r="I169" s="1897"/>
    </row>
    <row r="170" spans="1:9" ht="21.75" customHeight="1">
      <c r="A170" s="1863"/>
      <c r="B170" s="1896" t="s">
        <v>2662</v>
      </c>
      <c r="C170" s="1865"/>
      <c r="D170" s="786"/>
      <c r="E170" s="1899"/>
      <c r="F170" s="1865"/>
      <c r="G170" s="1865"/>
      <c r="H170" s="1865"/>
      <c r="I170" s="1865"/>
    </row>
    <row r="171" spans="1:9" ht="21">
      <c r="A171" s="1863"/>
      <c r="B171" s="1896" t="s">
        <v>2663</v>
      </c>
      <c r="C171" s="1865" t="s">
        <v>40</v>
      </c>
      <c r="D171" s="1865" t="s">
        <v>1909</v>
      </c>
      <c r="E171" s="1900" t="s">
        <v>2664</v>
      </c>
      <c r="F171" s="1865"/>
      <c r="G171" s="1865"/>
      <c r="H171" s="1890" t="s">
        <v>733</v>
      </c>
      <c r="I171" s="786" t="s">
        <v>2476</v>
      </c>
    </row>
    <row r="172" spans="1:9">
      <c r="A172" s="1863"/>
      <c r="B172" s="1872" t="s">
        <v>2665</v>
      </c>
      <c r="C172" s="1865" t="s">
        <v>2666</v>
      </c>
      <c r="D172" s="1865" t="s">
        <v>1909</v>
      </c>
      <c r="E172" s="1866" t="s">
        <v>2667</v>
      </c>
      <c r="F172" s="1865"/>
      <c r="G172" s="1865"/>
      <c r="H172" s="1865" t="s">
        <v>2554</v>
      </c>
      <c r="I172" s="1865"/>
    </row>
    <row r="173" spans="1:9">
      <c r="A173" s="1863"/>
      <c r="B173" s="1876" t="s">
        <v>2668</v>
      </c>
      <c r="C173" s="1865" t="s">
        <v>2669</v>
      </c>
      <c r="D173" s="1865"/>
      <c r="E173" s="1866"/>
      <c r="F173" s="1865"/>
      <c r="G173" s="1865"/>
      <c r="H173" s="1865"/>
      <c r="I173" s="1865"/>
    </row>
    <row r="174" spans="1:9">
      <c r="A174" s="1863"/>
      <c r="B174" s="1901" t="s">
        <v>2670</v>
      </c>
      <c r="C174" s="1865"/>
      <c r="D174" s="1865"/>
      <c r="E174" s="1866"/>
      <c r="F174" s="1865"/>
      <c r="G174" s="1865"/>
      <c r="H174" s="1865"/>
      <c r="I174" s="1865"/>
    </row>
    <row r="175" spans="1:9">
      <c r="A175" s="1863"/>
      <c r="B175" s="1902" t="s">
        <v>2671</v>
      </c>
      <c r="C175" s="1865"/>
      <c r="D175" s="1865"/>
      <c r="E175" s="1866"/>
      <c r="F175" s="1865"/>
      <c r="G175" s="1865"/>
      <c r="H175" s="1865"/>
      <c r="I175" s="1865" t="s">
        <v>2476</v>
      </c>
    </row>
    <row r="176" spans="1:9">
      <c r="A176" s="1863"/>
      <c r="B176" s="1901" t="s">
        <v>2672</v>
      </c>
      <c r="C176" s="1865"/>
      <c r="D176" s="1865"/>
      <c r="E176" s="1866"/>
      <c r="F176" s="1865"/>
      <c r="G176" s="1865"/>
      <c r="H176" s="1865" t="s">
        <v>2673</v>
      </c>
      <c r="I176" s="1865" t="s">
        <v>2414</v>
      </c>
    </row>
    <row r="177" spans="1:9">
      <c r="A177" s="1863"/>
      <c r="B177" s="1877" t="s">
        <v>2674</v>
      </c>
      <c r="C177" s="1865"/>
      <c r="D177" s="1865"/>
      <c r="E177" s="1866"/>
      <c r="F177" s="1865"/>
      <c r="G177" s="1865"/>
      <c r="H177" s="1865"/>
      <c r="I177" s="1865"/>
    </row>
    <row r="178" spans="1:9">
      <c r="A178" s="1903"/>
      <c r="B178" s="1904"/>
      <c r="C178" s="1905"/>
      <c r="D178" s="1905"/>
      <c r="E178" s="1906"/>
      <c r="F178" s="1905"/>
      <c r="G178" s="1905"/>
      <c r="H178" s="1905"/>
      <c r="I178" s="1905"/>
    </row>
    <row r="179" spans="1:9">
      <c r="A179" s="1907"/>
      <c r="B179" s="1908"/>
      <c r="C179" s="1909"/>
      <c r="D179" s="1909"/>
      <c r="E179" s="1818" t="s">
        <v>427</v>
      </c>
      <c r="F179" s="1910">
        <f>SUM(F24:F178)</f>
        <v>14500</v>
      </c>
      <c r="G179" s="1909" t="s">
        <v>319</v>
      </c>
      <c r="H179" s="1909"/>
      <c r="I179" s="1909"/>
    </row>
  </sheetData>
  <mergeCells count="10">
    <mergeCell ref="A1:I1"/>
    <mergeCell ref="A2:I2"/>
    <mergeCell ref="A22:A23"/>
    <mergeCell ref="B22:B23"/>
    <mergeCell ref="C22:C23"/>
    <mergeCell ref="D22:D23"/>
    <mergeCell ref="E22:E23"/>
    <mergeCell ref="F22:G22"/>
    <mergeCell ref="H22:H23"/>
    <mergeCell ref="I22:I23"/>
  </mergeCells>
  <printOptions horizontalCentered="1" verticalCentered="1"/>
  <pageMargins left="0.19685039370078741" right="0.19685039370078741" top="0.19685039370078741" bottom="0.19685039370078741" header="0" footer="0"/>
  <pageSetup paperSize="9"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55" workbookViewId="0">
      <selection activeCell="D79" sqref="D79"/>
    </sheetView>
  </sheetViews>
  <sheetFormatPr defaultColWidth="9" defaultRowHeight="18.75"/>
  <cols>
    <col min="1" max="1" width="4.875" style="240" customWidth="1"/>
    <col min="2" max="2" width="53.125" style="240" customWidth="1"/>
    <col min="3" max="3" width="14.875" style="240" customWidth="1"/>
    <col min="4" max="4" width="9" style="240" customWidth="1"/>
    <col min="5" max="5" width="18.75" style="240" customWidth="1"/>
    <col min="6" max="6" width="6" style="240" customWidth="1"/>
    <col min="7" max="7" width="4.375" style="914" bestFit="1" customWidth="1"/>
    <col min="8" max="8" width="10.25" style="240" customWidth="1"/>
    <col min="9" max="9" width="8.125" style="914" customWidth="1"/>
    <col min="10" max="10" width="9" style="913"/>
    <col min="11" max="16384" width="9" style="240"/>
  </cols>
  <sheetData>
    <row r="1" spans="1:10" s="875" customFormat="1">
      <c r="A1" s="3222" t="s">
        <v>702</v>
      </c>
      <c r="B1" s="3222"/>
      <c r="C1" s="3222"/>
      <c r="D1" s="3222"/>
      <c r="E1" s="3222"/>
      <c r="F1" s="3222"/>
      <c r="G1" s="3222"/>
      <c r="H1" s="3222"/>
      <c r="I1" s="3222"/>
      <c r="J1" s="874"/>
    </row>
    <row r="2" spans="1:10" s="875" customFormat="1">
      <c r="A2" s="3222" t="s">
        <v>3074</v>
      </c>
      <c r="B2" s="3222"/>
      <c r="C2" s="3222"/>
      <c r="D2" s="3222"/>
      <c r="E2" s="3222"/>
      <c r="F2" s="3222"/>
      <c r="G2" s="3222"/>
      <c r="H2" s="3222"/>
      <c r="I2" s="2609"/>
      <c r="J2" s="874"/>
    </row>
    <row r="3" spans="1:10" s="875" customFormat="1">
      <c r="A3" s="876" t="s">
        <v>1759</v>
      </c>
      <c r="B3" s="877"/>
      <c r="C3" s="700"/>
      <c r="D3" s="878"/>
      <c r="E3" s="700"/>
      <c r="F3" s="700"/>
      <c r="G3" s="878"/>
      <c r="H3" s="878"/>
      <c r="I3" s="2609"/>
      <c r="J3" s="874"/>
    </row>
    <row r="4" spans="1:10" s="875" customFormat="1">
      <c r="A4" s="543" t="s">
        <v>1760</v>
      </c>
      <c r="B4" s="877"/>
      <c r="C4" s="700"/>
      <c r="D4" s="878"/>
      <c r="E4" s="700"/>
      <c r="F4" s="700"/>
      <c r="G4" s="878"/>
      <c r="H4" s="878"/>
      <c r="I4" s="2609"/>
      <c r="J4" s="874"/>
    </row>
    <row r="5" spans="1:10" s="875" customFormat="1">
      <c r="A5" s="879" t="s">
        <v>329</v>
      </c>
      <c r="B5" s="877"/>
      <c r="C5" s="700"/>
      <c r="D5" s="878"/>
      <c r="E5" s="700"/>
      <c r="F5" s="700"/>
      <c r="G5" s="878"/>
      <c r="H5" s="878"/>
      <c r="I5" s="2609"/>
      <c r="J5" s="874"/>
    </row>
    <row r="6" spans="1:10" s="875" customFormat="1">
      <c r="A6" s="880" t="s">
        <v>3075</v>
      </c>
      <c r="B6" s="880"/>
      <c r="C6" s="700"/>
      <c r="D6" s="878"/>
      <c r="E6" s="700"/>
      <c r="F6" s="700"/>
      <c r="G6" s="878"/>
      <c r="H6" s="878"/>
      <c r="I6" s="2609"/>
      <c r="J6" s="874"/>
    </row>
    <row r="7" spans="1:10" s="875" customFormat="1">
      <c r="A7" s="880"/>
      <c r="B7" s="543" t="s">
        <v>3076</v>
      </c>
      <c r="C7" s="543"/>
      <c r="D7" s="878"/>
      <c r="E7" s="700"/>
      <c r="F7" s="700"/>
      <c r="G7" s="878"/>
      <c r="H7" s="878"/>
      <c r="I7" s="2609"/>
      <c r="J7" s="874"/>
    </row>
    <row r="8" spans="1:10" s="875" customFormat="1">
      <c r="A8" s="543"/>
      <c r="B8" s="543" t="s">
        <v>3077</v>
      </c>
      <c r="C8" s="700"/>
      <c r="D8" s="878"/>
      <c r="E8" s="700"/>
      <c r="F8" s="700"/>
      <c r="G8" s="878"/>
      <c r="H8" s="878"/>
      <c r="I8" s="2609"/>
      <c r="J8" s="874"/>
    </row>
    <row r="9" spans="1:10" s="875" customFormat="1">
      <c r="A9" s="543"/>
      <c r="B9" s="543" t="s">
        <v>3078</v>
      </c>
      <c r="C9" s="700"/>
      <c r="D9" s="878"/>
      <c r="E9" s="700"/>
      <c r="F9" s="700"/>
      <c r="G9" s="878"/>
      <c r="H9" s="878"/>
      <c r="I9" s="2609"/>
      <c r="J9" s="874"/>
    </row>
    <row r="10" spans="1:10" s="875" customFormat="1">
      <c r="A10" s="543"/>
      <c r="B10" s="532" t="s">
        <v>3079</v>
      </c>
      <c r="C10" s="700"/>
      <c r="D10" s="878"/>
      <c r="E10" s="700"/>
      <c r="F10" s="700"/>
      <c r="G10" s="878"/>
      <c r="H10" s="878"/>
      <c r="I10" s="2609"/>
      <c r="J10" s="874"/>
    </row>
    <row r="11" spans="1:10" s="875" customFormat="1">
      <c r="A11" s="543"/>
      <c r="B11" s="532" t="s">
        <v>3080</v>
      </c>
      <c r="C11" s="700"/>
      <c r="D11" s="878"/>
      <c r="E11" s="700"/>
      <c r="F11" s="700"/>
      <c r="G11" s="878"/>
      <c r="H11" s="878"/>
      <c r="I11" s="2609"/>
      <c r="J11" s="874"/>
    </row>
    <row r="12" spans="1:10" s="875" customFormat="1">
      <c r="A12" s="543"/>
      <c r="B12" s="532" t="s">
        <v>3081</v>
      </c>
      <c r="C12" s="700"/>
      <c r="D12" s="878"/>
      <c r="E12" s="700"/>
      <c r="F12" s="700"/>
      <c r="G12" s="878"/>
      <c r="H12" s="878"/>
      <c r="I12" s="2609"/>
      <c r="J12" s="874"/>
    </row>
    <row r="13" spans="1:10" s="875" customFormat="1">
      <c r="A13" s="880" t="s">
        <v>3082</v>
      </c>
      <c r="B13" s="543"/>
      <c r="C13" s="700"/>
      <c r="D13" s="878"/>
      <c r="E13" s="700"/>
      <c r="F13" s="700"/>
      <c r="G13" s="878"/>
      <c r="H13" s="878"/>
      <c r="I13" s="2609"/>
      <c r="J13" s="874"/>
    </row>
    <row r="14" spans="1:10" s="875" customFormat="1">
      <c r="A14" s="880"/>
      <c r="B14" s="543" t="s">
        <v>3083</v>
      </c>
      <c r="C14" s="543"/>
      <c r="D14" s="878"/>
      <c r="E14" s="881"/>
      <c r="F14" s="881"/>
      <c r="G14" s="878"/>
      <c r="H14" s="878"/>
      <c r="I14" s="2609"/>
      <c r="J14" s="874"/>
    </row>
    <row r="15" spans="1:10" s="875" customFormat="1">
      <c r="A15" s="543"/>
      <c r="B15" s="546" t="s">
        <v>3084</v>
      </c>
      <c r="C15" s="700"/>
      <c r="D15" s="878"/>
      <c r="E15" s="700"/>
      <c r="F15" s="700"/>
      <c r="G15" s="878"/>
      <c r="H15" s="878"/>
      <c r="I15" s="2609"/>
      <c r="J15" s="874"/>
    </row>
    <row r="16" spans="1:10" s="875" customFormat="1">
      <c r="A16" s="543"/>
      <c r="B16" s="546" t="s">
        <v>3085</v>
      </c>
      <c r="C16" s="700"/>
      <c r="D16" s="700"/>
      <c r="E16" s="700"/>
      <c r="F16" s="700"/>
      <c r="G16" s="878"/>
      <c r="H16" s="700"/>
      <c r="I16" s="2609"/>
      <c r="J16" s="874"/>
    </row>
    <row r="17" spans="1:10" s="875" customFormat="1">
      <c r="A17" s="882"/>
      <c r="B17" s="546" t="s">
        <v>6184</v>
      </c>
      <c r="C17" s="700"/>
      <c r="D17" s="700"/>
      <c r="E17" s="700"/>
      <c r="F17" s="700"/>
      <c r="G17" s="878"/>
      <c r="H17" s="700"/>
      <c r="I17" s="2609"/>
      <c r="J17" s="874"/>
    </row>
    <row r="18" spans="1:10" s="875" customFormat="1">
      <c r="A18" s="883"/>
      <c r="B18" s="546" t="s">
        <v>3086</v>
      </c>
      <c r="C18" s="700"/>
      <c r="D18" s="700"/>
      <c r="E18" s="700"/>
      <c r="F18" s="700"/>
      <c r="G18" s="878"/>
      <c r="H18" s="700"/>
      <c r="I18" s="2609"/>
      <c r="J18" s="874"/>
    </row>
    <row r="19" spans="1:10" s="875" customFormat="1">
      <c r="A19" s="883"/>
      <c r="B19" s="546" t="s">
        <v>3087</v>
      </c>
      <c r="C19" s="700"/>
      <c r="D19" s="700"/>
      <c r="E19" s="700"/>
      <c r="F19" s="700"/>
      <c r="G19" s="878"/>
      <c r="H19" s="700"/>
      <c r="I19" s="2609"/>
      <c r="J19" s="874"/>
    </row>
    <row r="20" spans="1:10" s="875" customFormat="1">
      <c r="A20" s="883"/>
      <c r="B20" s="546" t="s">
        <v>3088</v>
      </c>
      <c r="C20" s="700"/>
      <c r="D20" s="700"/>
      <c r="E20" s="700"/>
      <c r="F20" s="700"/>
      <c r="G20" s="878"/>
      <c r="H20" s="700"/>
      <c r="I20" s="2609"/>
      <c r="J20" s="874"/>
    </row>
    <row r="21" spans="1:10" s="875" customFormat="1">
      <c r="A21" s="883"/>
      <c r="B21" s="546" t="s">
        <v>3089</v>
      </c>
      <c r="C21" s="700"/>
      <c r="D21" s="700"/>
      <c r="E21" s="700"/>
      <c r="F21" s="700"/>
      <c r="G21" s="878"/>
      <c r="H21" s="700"/>
      <c r="I21" s="2609"/>
      <c r="J21" s="874"/>
    </row>
    <row r="22" spans="1:10" s="875" customFormat="1">
      <c r="A22" s="883"/>
      <c r="B22" s="546" t="s">
        <v>3090</v>
      </c>
      <c r="C22" s="700"/>
      <c r="D22" s="700"/>
      <c r="E22" s="700"/>
      <c r="F22" s="700"/>
      <c r="G22" s="878"/>
      <c r="H22" s="700"/>
      <c r="I22" s="2609"/>
      <c r="J22" s="874"/>
    </row>
    <row r="23" spans="1:10" s="875" customFormat="1">
      <c r="A23" s="883"/>
      <c r="B23" s="546" t="s">
        <v>3091</v>
      </c>
      <c r="C23" s="700" t="s">
        <v>3092</v>
      </c>
      <c r="D23" s="700"/>
      <c r="E23" s="700"/>
      <c r="F23" s="700"/>
      <c r="G23" s="878"/>
      <c r="H23" s="700"/>
      <c r="I23" s="2609"/>
      <c r="J23" s="874"/>
    </row>
    <row r="24" spans="1:10" s="875" customFormat="1">
      <c r="A24" s="883"/>
      <c r="B24" s="546" t="s">
        <v>3093</v>
      </c>
      <c r="C24" s="700" t="s">
        <v>3094</v>
      </c>
      <c r="D24" s="700"/>
      <c r="E24" s="700"/>
      <c r="F24" s="700"/>
      <c r="G24" s="878"/>
      <c r="H24" s="700"/>
      <c r="I24" s="2609"/>
      <c r="J24" s="874"/>
    </row>
    <row r="25" spans="1:10" s="875" customFormat="1">
      <c r="A25" s="883"/>
      <c r="B25" s="546" t="s">
        <v>3095</v>
      </c>
      <c r="C25" s="700"/>
      <c r="D25" s="700"/>
      <c r="E25" s="700"/>
      <c r="F25" s="700"/>
      <c r="G25" s="878"/>
      <c r="H25" s="700"/>
      <c r="I25" s="2609"/>
      <c r="J25" s="874"/>
    </row>
    <row r="26" spans="1:10" s="875" customFormat="1">
      <c r="A26" s="883"/>
      <c r="B26" s="546" t="s">
        <v>3096</v>
      </c>
      <c r="C26" s="700"/>
      <c r="D26" s="700"/>
      <c r="E26" s="700"/>
      <c r="F26" s="700"/>
      <c r="G26" s="878"/>
      <c r="H26" s="700"/>
      <c r="I26" s="2609"/>
      <c r="J26" s="874"/>
    </row>
    <row r="27" spans="1:10" s="875" customFormat="1">
      <c r="A27" s="883"/>
      <c r="B27" s="546" t="s">
        <v>3097</v>
      </c>
      <c r="C27" s="700"/>
      <c r="D27" s="700"/>
      <c r="E27" s="700"/>
      <c r="F27" s="700"/>
      <c r="G27" s="878"/>
      <c r="H27" s="700"/>
      <c r="I27" s="2609"/>
      <c r="J27" s="874"/>
    </row>
    <row r="28" spans="1:10" s="875" customFormat="1">
      <c r="A28" s="883"/>
      <c r="B28" s="546" t="s">
        <v>3098</v>
      </c>
      <c r="C28" s="700"/>
      <c r="D28" s="700"/>
      <c r="E28" s="700"/>
      <c r="F28" s="700"/>
      <c r="G28" s="878"/>
      <c r="H28" s="700"/>
      <c r="I28" s="2609"/>
      <c r="J28" s="874"/>
    </row>
    <row r="29" spans="1:10" s="875" customFormat="1">
      <c r="A29" s="883"/>
      <c r="B29" s="546" t="s">
        <v>3095</v>
      </c>
      <c r="C29" s="700"/>
      <c r="D29" s="878"/>
      <c r="E29" s="700"/>
      <c r="F29" s="700"/>
      <c r="G29" s="878"/>
      <c r="H29" s="878"/>
      <c r="I29" s="2609"/>
      <c r="J29" s="874"/>
    </row>
    <row r="30" spans="1:10" s="875" customFormat="1">
      <c r="A30" s="883"/>
      <c r="B30" s="546" t="s">
        <v>3099</v>
      </c>
      <c r="C30" s="700"/>
      <c r="D30" s="878"/>
      <c r="E30" s="700"/>
      <c r="F30" s="700"/>
      <c r="G30" s="878"/>
      <c r="H30" s="878"/>
      <c r="I30" s="2609"/>
      <c r="J30" s="874"/>
    </row>
    <row r="31" spans="1:10" s="875" customFormat="1">
      <c r="A31" s="879"/>
      <c r="B31" s="877"/>
      <c r="C31" s="700"/>
      <c r="D31" s="878"/>
      <c r="E31" s="700"/>
      <c r="F31" s="700"/>
      <c r="G31" s="878"/>
      <c r="H31" s="878"/>
      <c r="I31" s="2609"/>
      <c r="J31" s="874"/>
    </row>
    <row r="32" spans="1:10" s="875" customFormat="1">
      <c r="A32" s="879" t="s">
        <v>332</v>
      </c>
      <c r="B32" s="877"/>
      <c r="C32" s="700"/>
      <c r="D32" s="878"/>
      <c r="E32" s="700"/>
      <c r="F32" s="700"/>
      <c r="G32" s="878"/>
      <c r="H32" s="878"/>
      <c r="I32" s="2609"/>
      <c r="J32" s="874"/>
    </row>
    <row r="33" spans="1:10" s="875" customFormat="1">
      <c r="A33" s="879"/>
      <c r="B33" s="532" t="s">
        <v>3100</v>
      </c>
      <c r="C33" s="700"/>
      <c r="D33" s="878"/>
      <c r="E33" s="700"/>
      <c r="F33" s="700"/>
      <c r="G33" s="878"/>
      <c r="H33" s="878"/>
      <c r="I33" s="2609"/>
      <c r="J33" s="874"/>
    </row>
    <row r="34" spans="1:10" s="875" customFormat="1">
      <c r="A34" s="879"/>
      <c r="B34" s="532" t="s">
        <v>3101</v>
      </c>
      <c r="C34" s="700"/>
      <c r="D34" s="878"/>
      <c r="E34" s="700"/>
      <c r="F34" s="700"/>
      <c r="G34" s="878"/>
      <c r="H34" s="878"/>
      <c r="I34" s="2609"/>
      <c r="J34" s="874"/>
    </row>
    <row r="35" spans="1:10" s="875" customFormat="1">
      <c r="A35" s="879"/>
      <c r="B35" s="532" t="s">
        <v>3102</v>
      </c>
      <c r="C35" s="700"/>
      <c r="D35" s="878"/>
      <c r="E35" s="700"/>
      <c r="F35" s="700"/>
      <c r="G35" s="878"/>
      <c r="H35" s="878"/>
      <c r="I35" s="2609"/>
      <c r="J35" s="874"/>
    </row>
    <row r="36" spans="1:10" s="875" customFormat="1">
      <c r="A36" s="879"/>
      <c r="B36" s="532" t="s">
        <v>3103</v>
      </c>
      <c r="C36" s="700"/>
      <c r="D36" s="878"/>
      <c r="E36" s="700"/>
      <c r="F36" s="700"/>
      <c r="G36" s="878"/>
      <c r="H36" s="878"/>
      <c r="I36" s="2609"/>
      <c r="J36" s="874"/>
    </row>
    <row r="37" spans="1:10" s="875" customFormat="1">
      <c r="A37" s="879"/>
      <c r="B37" s="532"/>
      <c r="C37" s="700"/>
      <c r="D37" s="878"/>
      <c r="E37" s="700"/>
      <c r="F37" s="700"/>
      <c r="G37" s="878"/>
      <c r="H37" s="878"/>
      <c r="I37" s="2609"/>
      <c r="J37" s="874"/>
    </row>
    <row r="38" spans="1:10" s="875" customFormat="1">
      <c r="A38" s="2609"/>
      <c r="B38" s="2609"/>
      <c r="C38" s="2609"/>
      <c r="D38" s="2609"/>
      <c r="E38" s="2609"/>
      <c r="F38" s="2609"/>
      <c r="G38" s="2609"/>
      <c r="H38" s="2609"/>
      <c r="I38" s="2609"/>
      <c r="J38" s="874"/>
    </row>
    <row r="39" spans="1:10" s="875" customFormat="1">
      <c r="A39" s="884"/>
      <c r="B39" s="885"/>
      <c r="C39" s="886"/>
      <c r="D39" s="886"/>
      <c r="E39" s="886"/>
      <c r="F39" s="886"/>
      <c r="G39" s="887"/>
      <c r="H39" s="886"/>
      <c r="I39" s="887"/>
      <c r="J39" s="874"/>
    </row>
    <row r="40" spans="1:10" s="888" customFormat="1" ht="18.75" customHeight="1">
      <c r="A40" s="3223" t="s">
        <v>0</v>
      </c>
      <c r="B40" s="3223" t="s">
        <v>325</v>
      </c>
      <c r="C40" s="3223" t="s">
        <v>326</v>
      </c>
      <c r="D40" s="3223" t="s">
        <v>1</v>
      </c>
      <c r="E40" s="3223" t="s">
        <v>327</v>
      </c>
      <c r="F40" s="3225" t="s">
        <v>2</v>
      </c>
      <c r="G40" s="3226"/>
      <c r="H40" s="3223" t="s">
        <v>328</v>
      </c>
      <c r="I40" s="3223" t="s">
        <v>5</v>
      </c>
      <c r="J40" s="874"/>
    </row>
    <row r="41" spans="1:10" s="888" customFormat="1" ht="37.5">
      <c r="A41" s="3224"/>
      <c r="B41" s="3224"/>
      <c r="C41" s="3224"/>
      <c r="D41" s="3224"/>
      <c r="E41" s="3224"/>
      <c r="F41" s="2661" t="s">
        <v>3</v>
      </c>
      <c r="G41" s="2661" t="s">
        <v>4</v>
      </c>
      <c r="H41" s="3224"/>
      <c r="I41" s="3224"/>
      <c r="J41" s="874"/>
    </row>
    <row r="42" spans="1:10" s="888" customFormat="1">
      <c r="A42" s="889">
        <v>2</v>
      </c>
      <c r="B42" s="2662" t="s">
        <v>6185</v>
      </c>
      <c r="C42" s="889"/>
      <c r="D42" s="889"/>
      <c r="E42" s="890"/>
      <c r="F42" s="890"/>
      <c r="G42" s="889"/>
      <c r="H42" s="889"/>
      <c r="I42" s="889"/>
      <c r="J42" s="874"/>
    </row>
    <row r="43" spans="1:10" ht="37.5">
      <c r="A43" s="891"/>
      <c r="B43" s="2663" t="s">
        <v>6186</v>
      </c>
      <c r="C43" s="339"/>
      <c r="D43" s="892" t="s">
        <v>350</v>
      </c>
      <c r="E43" s="893" t="s">
        <v>3104</v>
      </c>
      <c r="F43" s="893"/>
      <c r="G43" s="339"/>
      <c r="H43" s="893"/>
      <c r="I43" s="339"/>
      <c r="J43" s="240"/>
    </row>
    <row r="44" spans="1:10">
      <c r="A44" s="893"/>
      <c r="B44" s="893" t="s">
        <v>3105</v>
      </c>
      <c r="C44" s="892" t="s">
        <v>3106</v>
      </c>
      <c r="D44" s="893"/>
      <c r="E44" s="894" t="s">
        <v>3107</v>
      </c>
      <c r="F44" s="893"/>
      <c r="G44" s="339"/>
      <c r="H44" s="895" t="s">
        <v>726</v>
      </c>
      <c r="I44" s="896" t="s">
        <v>1400</v>
      </c>
      <c r="J44" s="240"/>
    </row>
    <row r="45" spans="1:10">
      <c r="A45" s="893"/>
      <c r="B45" s="893" t="s">
        <v>3108</v>
      </c>
      <c r="C45" s="897" t="s">
        <v>1822</v>
      </c>
      <c r="D45" s="893"/>
      <c r="E45" s="893" t="s">
        <v>3109</v>
      </c>
      <c r="F45" s="893">
        <v>1250</v>
      </c>
      <c r="G45" s="339" t="s">
        <v>319</v>
      </c>
      <c r="H45" s="895" t="s">
        <v>3110</v>
      </c>
      <c r="I45" s="896" t="s">
        <v>2942</v>
      </c>
      <c r="J45" s="240"/>
    </row>
    <row r="46" spans="1:10">
      <c r="A46" s="893"/>
      <c r="B46" s="2664"/>
      <c r="C46" s="897"/>
      <c r="D46" s="893"/>
      <c r="E46" s="893" t="s">
        <v>3111</v>
      </c>
      <c r="F46" s="893"/>
      <c r="G46" s="339"/>
      <c r="H46" s="895" t="s">
        <v>3112</v>
      </c>
      <c r="I46" s="896"/>
      <c r="J46" s="240"/>
    </row>
    <row r="47" spans="1:10">
      <c r="A47" s="893"/>
      <c r="B47" s="893" t="s">
        <v>6187</v>
      </c>
      <c r="C47" s="897" t="s">
        <v>1582</v>
      </c>
      <c r="D47" s="893"/>
      <c r="E47" s="1363" t="s">
        <v>3114</v>
      </c>
      <c r="F47" s="893"/>
      <c r="G47" s="339"/>
      <c r="H47" s="895"/>
      <c r="I47" s="896" t="s">
        <v>3116</v>
      </c>
      <c r="J47" s="240"/>
    </row>
    <row r="48" spans="1:10">
      <c r="A48" s="893"/>
      <c r="B48" s="893" t="s">
        <v>3117</v>
      </c>
      <c r="C48" s="897"/>
      <c r="D48" s="893"/>
      <c r="E48" s="1363" t="s">
        <v>3115</v>
      </c>
      <c r="F48" s="893"/>
      <c r="G48" s="339"/>
      <c r="H48" s="895"/>
      <c r="I48" s="2665"/>
      <c r="J48" s="240"/>
    </row>
    <row r="49" spans="1:10">
      <c r="A49" s="893"/>
      <c r="B49" s="893"/>
      <c r="C49" s="893"/>
      <c r="D49" s="339"/>
      <c r="E49" s="1261" t="s">
        <v>3118</v>
      </c>
      <c r="F49" s="349"/>
      <c r="G49" s="339"/>
      <c r="H49" s="898"/>
      <c r="I49" s="897"/>
      <c r="J49" s="240"/>
    </row>
    <row r="50" spans="1:10">
      <c r="A50" s="893"/>
      <c r="B50" s="893"/>
      <c r="C50" s="897"/>
      <c r="D50" s="339"/>
      <c r="E50" s="899" t="s">
        <v>3119</v>
      </c>
      <c r="F50" s="900"/>
      <c r="G50" s="339"/>
      <c r="H50" s="898"/>
      <c r="I50" s="897"/>
      <c r="J50" s="240"/>
    </row>
    <row r="51" spans="1:10">
      <c r="A51" s="893"/>
      <c r="B51" s="893"/>
      <c r="C51" s="897"/>
      <c r="D51" s="339"/>
      <c r="E51" s="893" t="s">
        <v>3109</v>
      </c>
      <c r="F51" s="900"/>
      <c r="G51" s="339"/>
      <c r="H51" s="898"/>
      <c r="I51" s="897"/>
      <c r="J51" s="240"/>
    </row>
    <row r="52" spans="1:10">
      <c r="A52" s="893"/>
      <c r="B52" s="893"/>
      <c r="C52" s="897"/>
      <c r="D52" s="339"/>
      <c r="E52" s="893" t="s">
        <v>3111</v>
      </c>
      <c r="F52" s="900"/>
      <c r="G52" s="339"/>
      <c r="H52" s="898"/>
      <c r="I52" s="897"/>
      <c r="J52" s="240"/>
    </row>
    <row r="53" spans="1:10">
      <c r="A53" s="893"/>
      <c r="B53" s="893"/>
      <c r="C53" s="897"/>
      <c r="D53" s="339"/>
      <c r="E53" s="1363" t="s">
        <v>3120</v>
      </c>
      <c r="F53" s="900"/>
      <c r="G53" s="339"/>
      <c r="H53" s="898"/>
      <c r="I53" s="897"/>
      <c r="J53" s="240"/>
    </row>
    <row r="54" spans="1:10">
      <c r="A54" s="893"/>
      <c r="B54" s="893"/>
      <c r="C54" s="897"/>
      <c r="D54" s="339"/>
      <c r="E54" s="2666" t="s">
        <v>3121</v>
      </c>
      <c r="F54" s="900"/>
      <c r="G54" s="339"/>
      <c r="H54" s="898"/>
      <c r="I54" s="897"/>
      <c r="J54" s="240"/>
    </row>
    <row r="55" spans="1:10">
      <c r="A55" s="893"/>
      <c r="B55" s="893"/>
      <c r="C55" s="897"/>
      <c r="D55" s="339"/>
      <c r="E55" s="725" t="s">
        <v>3122</v>
      </c>
      <c r="F55" s="900"/>
      <c r="G55" s="339"/>
      <c r="H55" s="898"/>
      <c r="I55" s="897"/>
      <c r="J55" s="240"/>
    </row>
    <row r="56" spans="1:10">
      <c r="A56" s="893"/>
      <c r="B56" s="893"/>
      <c r="C56" s="897"/>
      <c r="D56" s="339"/>
      <c r="E56" s="899" t="s">
        <v>3123</v>
      </c>
      <c r="F56" s="900"/>
      <c r="G56" s="339"/>
      <c r="H56" s="898"/>
      <c r="I56" s="897"/>
      <c r="J56" s="240"/>
    </row>
    <row r="57" spans="1:10" ht="19.5" customHeight="1">
      <c r="A57" s="893"/>
      <c r="B57" s="893" t="s">
        <v>6188</v>
      </c>
      <c r="C57" s="897" t="s">
        <v>3124</v>
      </c>
      <c r="D57" s="899"/>
      <c r="E57" s="240" t="s">
        <v>3125</v>
      </c>
      <c r="F57" s="901">
        <v>60000</v>
      </c>
      <c r="G57" s="339" t="s">
        <v>319</v>
      </c>
      <c r="H57" s="902" t="s">
        <v>3126</v>
      </c>
      <c r="I57" s="897"/>
      <c r="J57" s="903">
        <f>SUM(F57:G57)</f>
        <v>60000</v>
      </c>
    </row>
    <row r="58" spans="1:10" ht="19.5" customHeight="1">
      <c r="A58" s="339"/>
      <c r="B58" s="904" t="s">
        <v>3127</v>
      </c>
      <c r="C58" s="897" t="s">
        <v>390</v>
      </c>
      <c r="D58" s="899"/>
      <c r="E58" s="899" t="s">
        <v>3128</v>
      </c>
      <c r="F58" s="905" t="s">
        <v>3129</v>
      </c>
      <c r="G58" s="339"/>
      <c r="H58" s="898"/>
      <c r="I58" s="897"/>
      <c r="J58" s="240"/>
    </row>
    <row r="59" spans="1:10" ht="19.5" customHeight="1">
      <c r="A59" s="893"/>
      <c r="B59" s="349" t="s">
        <v>3130</v>
      </c>
      <c r="C59" s="897"/>
      <c r="D59" s="899"/>
      <c r="E59" s="240" t="s">
        <v>3131</v>
      </c>
      <c r="F59" s="905" t="s">
        <v>3132</v>
      </c>
      <c r="G59" s="339"/>
      <c r="H59" s="898"/>
      <c r="I59" s="897"/>
      <c r="J59" s="240"/>
    </row>
    <row r="60" spans="1:10" ht="19.5" customHeight="1">
      <c r="A60" s="893"/>
      <c r="B60" s="349" t="s">
        <v>3133</v>
      </c>
      <c r="C60" s="897"/>
      <c r="D60" s="899"/>
      <c r="E60" s="899" t="s">
        <v>3134</v>
      </c>
      <c r="F60" s="338"/>
      <c r="G60" s="339"/>
      <c r="H60" s="898"/>
      <c r="I60" s="897"/>
      <c r="J60" s="240"/>
    </row>
    <row r="61" spans="1:10">
      <c r="A61" s="893"/>
      <c r="B61" s="349" t="s">
        <v>3135</v>
      </c>
      <c r="C61" s="897"/>
      <c r="D61" s="899"/>
      <c r="E61" s="899"/>
      <c r="F61" s="338"/>
      <c r="G61" s="339"/>
      <c r="H61" s="898"/>
      <c r="I61" s="897"/>
      <c r="J61" s="240"/>
    </row>
    <row r="62" spans="1:10">
      <c r="A62" s="893"/>
      <c r="B62" s="349" t="s">
        <v>3136</v>
      </c>
      <c r="C62" s="897"/>
      <c r="D62" s="899"/>
      <c r="F62" s="338"/>
      <c r="G62" s="339"/>
      <c r="H62" s="898"/>
      <c r="I62" s="897"/>
      <c r="J62" s="240"/>
    </row>
    <row r="63" spans="1:10">
      <c r="A63" s="893"/>
      <c r="B63" s="725" t="s">
        <v>3137</v>
      </c>
      <c r="C63" s="897"/>
      <c r="D63" s="899"/>
      <c r="F63" s="338"/>
      <c r="G63" s="339"/>
      <c r="H63" s="898"/>
      <c r="I63" s="897"/>
      <c r="J63" s="240"/>
    </row>
    <row r="64" spans="1:10">
      <c r="A64" s="893"/>
      <c r="C64" s="897"/>
      <c r="D64" s="899"/>
      <c r="F64" s="338"/>
      <c r="G64" s="339"/>
      <c r="H64" s="898"/>
      <c r="I64" s="897"/>
      <c r="J64" s="240"/>
    </row>
    <row r="65" spans="1:10">
      <c r="A65" s="893"/>
      <c r="B65" s="893" t="s">
        <v>6189</v>
      </c>
      <c r="C65" s="897" t="s">
        <v>1582</v>
      </c>
      <c r="D65" s="899"/>
      <c r="F65" s="901">
        <v>10000</v>
      </c>
      <c r="G65" s="339" t="s">
        <v>319</v>
      </c>
      <c r="H65" s="898" t="s">
        <v>1392</v>
      </c>
      <c r="I65" s="897"/>
      <c r="J65" s="903">
        <f>SUM(F65:G65)</f>
        <v>10000</v>
      </c>
    </row>
    <row r="66" spans="1:10">
      <c r="A66" s="893"/>
      <c r="B66" s="349"/>
      <c r="C66" s="897" t="s">
        <v>380</v>
      </c>
      <c r="D66" s="899"/>
      <c r="E66" s="906"/>
      <c r="F66" s="905" t="s">
        <v>3138</v>
      </c>
      <c r="G66" s="339"/>
      <c r="H66" s="898"/>
      <c r="I66" s="897"/>
      <c r="J66" s="240"/>
    </row>
    <row r="67" spans="1:10">
      <c r="A67" s="893"/>
      <c r="B67" s="893"/>
      <c r="C67" s="897"/>
      <c r="D67" s="899"/>
      <c r="E67" s="906"/>
      <c r="F67" s="907" t="s">
        <v>3139</v>
      </c>
      <c r="G67" s="339"/>
      <c r="H67" s="898"/>
      <c r="I67" s="897"/>
      <c r="J67" s="240"/>
    </row>
    <row r="68" spans="1:10">
      <c r="A68" s="893"/>
      <c r="B68" s="893"/>
      <c r="C68" s="897"/>
      <c r="D68" s="899"/>
      <c r="E68" s="893"/>
      <c r="F68" s="907" t="s">
        <v>3140</v>
      </c>
      <c r="G68" s="339"/>
      <c r="H68" s="898"/>
      <c r="I68" s="897"/>
      <c r="J68" s="240"/>
    </row>
    <row r="69" spans="1:10">
      <c r="A69" s="893"/>
      <c r="B69" s="893" t="s">
        <v>6190</v>
      </c>
      <c r="C69" s="897" t="s">
        <v>384</v>
      </c>
      <c r="D69" s="899"/>
      <c r="E69" s="899"/>
      <c r="F69" s="893"/>
      <c r="G69" s="339"/>
      <c r="H69" s="898" t="s">
        <v>3141</v>
      </c>
      <c r="I69" s="897"/>
      <c r="J69" s="240"/>
    </row>
    <row r="70" spans="1:10">
      <c r="A70" s="893"/>
      <c r="B70" s="893" t="s">
        <v>6191</v>
      </c>
      <c r="C70" s="897"/>
      <c r="D70" s="899"/>
      <c r="E70" s="899"/>
      <c r="F70" s="893"/>
      <c r="G70" s="339"/>
      <c r="H70" s="898"/>
      <c r="I70" s="897"/>
      <c r="J70" s="240"/>
    </row>
    <row r="71" spans="1:10">
      <c r="A71" s="893"/>
      <c r="B71" s="893"/>
      <c r="C71" s="897"/>
      <c r="D71" s="899"/>
      <c r="E71" s="899"/>
      <c r="F71" s="893"/>
      <c r="G71" s="339"/>
      <c r="H71" s="898"/>
      <c r="I71" s="897"/>
      <c r="J71" s="240"/>
    </row>
    <row r="72" spans="1:10">
      <c r="A72" s="908"/>
      <c r="B72" s="908"/>
      <c r="C72" s="909"/>
      <c r="D72" s="910"/>
      <c r="E72" s="910"/>
      <c r="F72" s="908"/>
      <c r="G72" s="911"/>
      <c r="H72" s="912"/>
      <c r="I72" s="909"/>
      <c r="J72" s="240"/>
    </row>
    <row r="73" spans="1:10">
      <c r="A73" s="908"/>
      <c r="B73" s="908"/>
      <c r="C73" s="908"/>
      <c r="D73" s="908"/>
      <c r="E73" s="908"/>
      <c r="F73" s="908">
        <f>SUM(F43:F72)</f>
        <v>71250</v>
      </c>
      <c r="G73" s="911" t="s">
        <v>319</v>
      </c>
      <c r="H73" s="908"/>
      <c r="I73" s="911"/>
      <c r="J73" s="913">
        <f>SUM(F73:G73)</f>
        <v>71250</v>
      </c>
    </row>
  </sheetData>
  <mergeCells count="10">
    <mergeCell ref="A1:I1"/>
    <mergeCell ref="A2:H2"/>
    <mergeCell ref="A40:A41"/>
    <mergeCell ref="B40:B41"/>
    <mergeCell ref="C40:C41"/>
    <mergeCell ref="D40:D41"/>
    <mergeCell ref="E40:E41"/>
    <mergeCell ref="F40:G40"/>
    <mergeCell ref="H40:H41"/>
    <mergeCell ref="I40:I4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1"/>
  <sheetViews>
    <sheetView topLeftCell="A64" workbookViewId="0">
      <selection activeCell="B76" sqref="B76"/>
    </sheetView>
  </sheetViews>
  <sheetFormatPr defaultColWidth="9" defaultRowHeight="18.75"/>
  <cols>
    <col min="1" max="1" width="5" style="2514" customWidth="1"/>
    <col min="2" max="2" width="62.875" style="2536" customWidth="1"/>
    <col min="3" max="3" width="6.375" style="2523" customWidth="1"/>
    <col min="4" max="4" width="6.25" style="2523" customWidth="1"/>
    <col min="5" max="5" width="11.625" style="2523" bestFit="1" customWidth="1"/>
    <col min="6" max="6" width="8.875" style="2524" customWidth="1"/>
    <col min="7" max="7" width="9" style="2514"/>
    <col min="8" max="8" width="9" style="2523"/>
    <col min="9" max="9" width="13.625" style="2514" customWidth="1"/>
    <col min="10" max="10" width="11.25" style="2514" customWidth="1"/>
    <col min="11" max="13" width="9" style="2514"/>
    <col min="14" max="14" width="9" style="2514" customWidth="1"/>
    <col min="15" max="16384" width="9" style="2514"/>
  </cols>
  <sheetData>
    <row r="1" spans="1:11" ht="27" customHeight="1">
      <c r="A1" s="3233" t="s">
        <v>335</v>
      </c>
      <c r="B1" s="3233"/>
      <c r="C1" s="3233"/>
      <c r="D1" s="3233"/>
      <c r="E1" s="3233"/>
      <c r="F1" s="3233"/>
      <c r="G1" s="3233"/>
      <c r="H1" s="3233"/>
      <c r="I1" s="3233"/>
      <c r="J1" s="3233"/>
    </row>
    <row r="2" spans="1:11" ht="27" customHeight="1">
      <c r="A2" s="3233" t="s">
        <v>852</v>
      </c>
      <c r="B2" s="3233"/>
      <c r="C2" s="3233"/>
      <c r="D2" s="3233"/>
      <c r="E2" s="3233"/>
      <c r="F2" s="3233"/>
      <c r="G2" s="3233"/>
      <c r="H2" s="3233"/>
      <c r="I2" s="3233"/>
      <c r="J2" s="3233"/>
    </row>
    <row r="3" spans="1:11" s="2517" customFormat="1" ht="20.25" customHeight="1">
      <c r="A3" s="2515" t="s">
        <v>1692</v>
      </c>
      <c r="B3" s="2516"/>
      <c r="E3" s="2518"/>
      <c r="F3" s="2518"/>
      <c r="J3" s="2519"/>
      <c r="K3" s="2520"/>
    </row>
    <row r="4" spans="1:11" ht="27" customHeight="1">
      <c r="A4" s="2521" t="s">
        <v>1687</v>
      </c>
      <c r="B4" s="2522"/>
    </row>
    <row r="5" spans="1:11" ht="27" customHeight="1">
      <c r="A5" s="2514">
        <v>1</v>
      </c>
      <c r="B5" s="2522" t="s">
        <v>1693</v>
      </c>
    </row>
    <row r="6" spans="1:11" ht="27" customHeight="1">
      <c r="A6" s="2514">
        <v>2</v>
      </c>
      <c r="B6" s="2522" t="s">
        <v>1694</v>
      </c>
    </row>
    <row r="7" spans="1:11" ht="27" customHeight="1">
      <c r="A7" s="2514">
        <v>3</v>
      </c>
      <c r="B7" s="2522" t="s">
        <v>1695</v>
      </c>
    </row>
    <row r="8" spans="1:11" ht="27" customHeight="1">
      <c r="A8" s="2514">
        <v>4</v>
      </c>
      <c r="B8" s="2522" t="s">
        <v>1696</v>
      </c>
    </row>
    <row r="9" spans="1:11" ht="27" customHeight="1">
      <c r="A9" s="2514">
        <v>5</v>
      </c>
      <c r="B9" s="2522" t="s">
        <v>1697</v>
      </c>
    </row>
    <row r="10" spans="1:11" ht="27" customHeight="1">
      <c r="A10" s="2521" t="s">
        <v>1688</v>
      </c>
      <c r="B10" s="2522"/>
    </row>
    <row r="11" spans="1:11" ht="27" customHeight="1">
      <c r="A11" s="2514">
        <v>1</v>
      </c>
      <c r="B11" s="2522" t="s">
        <v>1698</v>
      </c>
    </row>
    <row r="12" spans="1:11" ht="27" customHeight="1">
      <c r="A12" s="2514">
        <v>2</v>
      </c>
      <c r="B12" s="2525" t="s">
        <v>1699</v>
      </c>
    </row>
    <row r="13" spans="1:11" ht="27" customHeight="1">
      <c r="A13" s="2521" t="s">
        <v>6006</v>
      </c>
      <c r="B13" s="2522"/>
    </row>
    <row r="14" spans="1:11" ht="27" customHeight="1">
      <c r="A14" s="2537">
        <v>1</v>
      </c>
      <c r="B14" s="2538" t="s">
        <v>1700</v>
      </c>
      <c r="C14" s="2520"/>
      <c r="D14" s="2520"/>
      <c r="E14" s="2520"/>
      <c r="F14" s="2539"/>
      <c r="G14" s="2537"/>
      <c r="H14" s="2520"/>
      <c r="I14" s="2537"/>
      <c r="J14" s="2537"/>
    </row>
    <row r="15" spans="1:11" ht="27" customHeight="1">
      <c r="A15" s="2537">
        <v>2</v>
      </c>
      <c r="B15" s="2538" t="s">
        <v>1701</v>
      </c>
      <c r="C15" s="2520"/>
      <c r="D15" s="2520"/>
      <c r="E15" s="2520"/>
      <c r="F15" s="2539"/>
      <c r="G15" s="2537"/>
      <c r="H15" s="2520"/>
      <c r="I15" s="2537"/>
      <c r="J15" s="2537"/>
    </row>
    <row r="16" spans="1:11" s="2521" customFormat="1" ht="27" customHeight="1">
      <c r="A16" s="3230" t="s">
        <v>0</v>
      </c>
      <c r="B16" s="3230" t="s">
        <v>325</v>
      </c>
      <c r="C16" s="3231" t="s">
        <v>3</v>
      </c>
      <c r="D16" s="3231" t="s">
        <v>5981</v>
      </c>
      <c r="E16" s="3231" t="s">
        <v>1</v>
      </c>
      <c r="F16" s="3230" t="s">
        <v>327</v>
      </c>
      <c r="G16" s="3230" t="s">
        <v>2</v>
      </c>
      <c r="H16" s="3230"/>
      <c r="I16" s="3230" t="s">
        <v>1439</v>
      </c>
      <c r="J16" s="3230" t="s">
        <v>5</v>
      </c>
    </row>
    <row r="17" spans="1:10" s="2521" customFormat="1">
      <c r="A17" s="3230"/>
      <c r="B17" s="3230"/>
      <c r="C17" s="3232"/>
      <c r="D17" s="3232"/>
      <c r="E17" s="3232"/>
      <c r="F17" s="3230"/>
      <c r="G17" s="2540" t="s">
        <v>3</v>
      </c>
      <c r="H17" s="2540" t="s">
        <v>4</v>
      </c>
      <c r="I17" s="3230"/>
      <c r="J17" s="3230"/>
    </row>
    <row r="18" spans="1:10">
      <c r="A18" s="2541">
        <v>1</v>
      </c>
      <c r="B18" s="2542" t="s">
        <v>4185</v>
      </c>
      <c r="C18" s="2543"/>
      <c r="D18" s="2543"/>
      <c r="E18" s="2544"/>
      <c r="F18" s="2545"/>
      <c r="G18" s="2546"/>
      <c r="H18" s="2541"/>
      <c r="I18" s="2546"/>
      <c r="J18" s="2546"/>
    </row>
    <row r="19" spans="1:10" ht="37.5">
      <c r="A19" s="2546"/>
      <c r="B19" s="2542" t="s">
        <v>4186</v>
      </c>
      <c r="C19" s="2547"/>
      <c r="D19" s="2547"/>
      <c r="E19" s="2541"/>
      <c r="F19" s="2545"/>
      <c r="G19" s="2546"/>
      <c r="H19" s="2541"/>
      <c r="I19" s="2546"/>
      <c r="J19" s="2546"/>
    </row>
    <row r="20" spans="1:10">
      <c r="A20" s="2546"/>
      <c r="B20" s="2548" t="s">
        <v>1702</v>
      </c>
      <c r="C20" s="2547"/>
      <c r="D20" s="2547"/>
      <c r="E20" s="2541"/>
      <c r="F20" s="2545"/>
      <c r="G20" s="2546"/>
      <c r="H20" s="2541"/>
      <c r="I20" s="2546"/>
      <c r="J20" s="2546"/>
    </row>
    <row r="21" spans="1:10">
      <c r="A21" s="2546"/>
      <c r="B21" s="2549" t="s">
        <v>1703</v>
      </c>
      <c r="C21" s="2547"/>
      <c r="D21" s="2547"/>
      <c r="E21" s="2541"/>
      <c r="F21" s="2545"/>
      <c r="G21" s="2546"/>
      <c r="H21" s="2541"/>
      <c r="I21" s="2546"/>
      <c r="J21" s="2546"/>
    </row>
    <row r="22" spans="1:10">
      <c r="A22" s="2546"/>
      <c r="B22" s="2550" t="s">
        <v>1704</v>
      </c>
      <c r="C22" s="2547">
        <v>1</v>
      </c>
      <c r="D22" s="2547" t="s">
        <v>5997</v>
      </c>
      <c r="E22" s="2541" t="s">
        <v>40</v>
      </c>
      <c r="F22" s="2551">
        <v>1</v>
      </c>
      <c r="G22" s="2552"/>
      <c r="H22" s="2541"/>
      <c r="I22" s="2541" t="s">
        <v>1705</v>
      </c>
      <c r="J22" s="2546" t="s">
        <v>1781</v>
      </c>
    </row>
    <row r="23" spans="1:10">
      <c r="A23" s="2546"/>
      <c r="B23" s="2550" t="s">
        <v>1706</v>
      </c>
      <c r="C23" s="2547">
        <v>1</v>
      </c>
      <c r="D23" s="2547" t="s">
        <v>5997</v>
      </c>
      <c r="E23" s="2541" t="s">
        <v>40</v>
      </c>
      <c r="F23" s="2551">
        <v>1</v>
      </c>
      <c r="G23" s="2552"/>
      <c r="H23" s="2541"/>
      <c r="I23" s="2553">
        <v>23042</v>
      </c>
      <c r="J23" s="2546" t="s">
        <v>6007</v>
      </c>
    </row>
    <row r="24" spans="1:10">
      <c r="A24" s="2546"/>
      <c r="B24" s="2550" t="s">
        <v>1707</v>
      </c>
      <c r="C24" s="2547">
        <v>14</v>
      </c>
      <c r="D24" s="2547" t="s">
        <v>6008</v>
      </c>
      <c r="E24" s="2545" t="s">
        <v>1708</v>
      </c>
      <c r="F24" s="2551">
        <v>1</v>
      </c>
      <c r="G24" s="2552"/>
      <c r="H24" s="2541"/>
      <c r="I24" s="2541" t="s">
        <v>1709</v>
      </c>
      <c r="J24" s="2546" t="s">
        <v>350</v>
      </c>
    </row>
    <row r="25" spans="1:10" ht="56.25">
      <c r="A25" s="2546"/>
      <c r="B25" s="2554" t="s">
        <v>1710</v>
      </c>
      <c r="C25" s="2547">
        <v>1</v>
      </c>
      <c r="D25" s="2547" t="s">
        <v>5997</v>
      </c>
      <c r="E25" s="2541" t="s">
        <v>40</v>
      </c>
      <c r="F25" s="2551">
        <v>1</v>
      </c>
      <c r="G25" s="2552"/>
      <c r="H25" s="2541"/>
      <c r="I25" s="2541" t="s">
        <v>1691</v>
      </c>
      <c r="J25" s="2546" t="s">
        <v>6009</v>
      </c>
    </row>
    <row r="26" spans="1:10" ht="56.25">
      <c r="A26" s="2546"/>
      <c r="B26" s="2550" t="s">
        <v>1711</v>
      </c>
      <c r="C26" s="2547">
        <v>14</v>
      </c>
      <c r="D26" s="2547" t="s">
        <v>6008</v>
      </c>
      <c r="E26" s="2545" t="s">
        <v>1708</v>
      </c>
      <c r="F26" s="2545" t="s">
        <v>1712</v>
      </c>
      <c r="G26" s="2552"/>
      <c r="H26" s="2541"/>
      <c r="I26" s="2541" t="s">
        <v>1691</v>
      </c>
      <c r="J26" s="2546" t="s">
        <v>6009</v>
      </c>
    </row>
    <row r="27" spans="1:10">
      <c r="A27" s="2546"/>
      <c r="B27" s="2550" t="s">
        <v>1713</v>
      </c>
      <c r="C27" s="2547">
        <v>1</v>
      </c>
      <c r="D27" s="2547" t="s">
        <v>5997</v>
      </c>
      <c r="E27" s="2541" t="s">
        <v>40</v>
      </c>
      <c r="F27" s="2551">
        <v>1</v>
      </c>
      <c r="G27" s="2552"/>
      <c r="H27" s="2541"/>
      <c r="I27" s="2541" t="s">
        <v>1705</v>
      </c>
      <c r="J27" s="2546" t="s">
        <v>1781</v>
      </c>
    </row>
    <row r="28" spans="1:10">
      <c r="A28" s="2546"/>
      <c r="B28" s="2550" t="s">
        <v>1714</v>
      </c>
      <c r="C28" s="2547">
        <v>13</v>
      </c>
      <c r="D28" s="2547" t="s">
        <v>6008</v>
      </c>
      <c r="E28" s="2541" t="s">
        <v>974</v>
      </c>
      <c r="F28" s="2551">
        <v>1</v>
      </c>
      <c r="G28" s="2552"/>
      <c r="H28" s="2541"/>
      <c r="I28" s="2541" t="s">
        <v>1705</v>
      </c>
      <c r="J28" s="2546" t="s">
        <v>350</v>
      </c>
    </row>
    <row r="29" spans="1:10">
      <c r="A29" s="2546"/>
      <c r="B29" s="2555" t="s">
        <v>1715</v>
      </c>
      <c r="C29" s="2547"/>
      <c r="D29" s="2547"/>
      <c r="E29" s="2541"/>
      <c r="F29" s="2545"/>
      <c r="G29" s="2552"/>
      <c r="H29" s="2541"/>
      <c r="I29" s="2546"/>
      <c r="J29" s="2546"/>
    </row>
    <row r="30" spans="1:10">
      <c r="A30" s="2546"/>
      <c r="B30" s="2556" t="s">
        <v>1716</v>
      </c>
      <c r="C30" s="2547">
        <v>1</v>
      </c>
      <c r="D30" s="2547" t="s">
        <v>6008</v>
      </c>
      <c r="E30" s="2541" t="s">
        <v>40</v>
      </c>
      <c r="F30" s="2551">
        <v>1</v>
      </c>
      <c r="G30" s="2552"/>
      <c r="H30" s="2541"/>
      <c r="I30" s="2541" t="s">
        <v>1691</v>
      </c>
      <c r="J30" s="2546" t="s">
        <v>6007</v>
      </c>
    </row>
    <row r="31" spans="1:10">
      <c r="A31" s="2546"/>
      <c r="B31" s="2549" t="s">
        <v>1717</v>
      </c>
      <c r="C31" s="2547">
        <v>14</v>
      </c>
      <c r="D31" s="2547" t="s">
        <v>6008</v>
      </c>
      <c r="E31" s="2545" t="s">
        <v>1708</v>
      </c>
      <c r="F31" s="2551">
        <v>1</v>
      </c>
      <c r="G31" s="2552"/>
      <c r="H31" s="2541"/>
      <c r="I31" s="2541" t="s">
        <v>1691</v>
      </c>
      <c r="J31" s="2546" t="s">
        <v>6007</v>
      </c>
    </row>
    <row r="32" spans="1:10">
      <c r="A32" s="2546"/>
      <c r="B32" s="2557" t="s">
        <v>1718</v>
      </c>
      <c r="C32" s="2547">
        <v>14</v>
      </c>
      <c r="D32" s="2547" t="s">
        <v>6008</v>
      </c>
      <c r="E32" s="2545" t="s">
        <v>1708</v>
      </c>
      <c r="F32" s="2551">
        <v>1</v>
      </c>
      <c r="G32" s="2552"/>
      <c r="H32" s="2541"/>
      <c r="I32" s="2541" t="s">
        <v>1691</v>
      </c>
      <c r="J32" s="2546" t="s">
        <v>6007</v>
      </c>
    </row>
    <row r="33" spans="1:10" ht="37.5">
      <c r="A33" s="2546"/>
      <c r="B33" s="2557" t="s">
        <v>6010</v>
      </c>
      <c r="C33" s="2547">
        <v>14</v>
      </c>
      <c r="D33" s="2547" t="s">
        <v>6008</v>
      </c>
      <c r="E33" s="2545" t="s">
        <v>1708</v>
      </c>
      <c r="F33" s="2551">
        <v>1</v>
      </c>
      <c r="G33" s="2552"/>
      <c r="H33" s="2541"/>
      <c r="I33" s="2541" t="s">
        <v>1691</v>
      </c>
      <c r="J33" s="2546" t="s">
        <v>6007</v>
      </c>
    </row>
    <row r="34" spans="1:10">
      <c r="A34" s="2546"/>
      <c r="B34" s="2558" t="s">
        <v>1719</v>
      </c>
      <c r="C34" s="2547"/>
      <c r="D34" s="2547"/>
      <c r="E34" s="2545"/>
      <c r="F34" s="2545"/>
      <c r="G34" s="2552"/>
      <c r="H34" s="2541"/>
      <c r="I34" s="2541"/>
      <c r="J34" s="2546"/>
    </row>
    <row r="35" spans="1:10" ht="37.5">
      <c r="A35" s="2546"/>
      <c r="B35" s="2557" t="s">
        <v>1720</v>
      </c>
      <c r="C35" s="2547"/>
      <c r="D35" s="2547"/>
      <c r="E35" s="2545"/>
      <c r="F35" s="2551"/>
      <c r="G35" s="2552"/>
      <c r="H35" s="2541"/>
      <c r="I35" s="2541" t="s">
        <v>1691</v>
      </c>
      <c r="J35" s="2546" t="s">
        <v>350</v>
      </c>
    </row>
    <row r="36" spans="1:10" ht="37.5">
      <c r="A36" s="2559"/>
      <c r="B36" s="2560" t="s">
        <v>6011</v>
      </c>
      <c r="C36" s="2547">
        <v>2</v>
      </c>
      <c r="D36" s="2547" t="s">
        <v>5983</v>
      </c>
      <c r="E36" s="2545" t="s">
        <v>1352</v>
      </c>
      <c r="F36" s="2551">
        <v>1</v>
      </c>
      <c r="G36" s="2552">
        <v>212</v>
      </c>
      <c r="H36" s="2541" t="s">
        <v>319</v>
      </c>
      <c r="I36" s="2561">
        <v>23377</v>
      </c>
      <c r="J36" s="2545" t="s">
        <v>6012</v>
      </c>
    </row>
    <row r="37" spans="1:10">
      <c r="A37" s="2559"/>
      <c r="B37" s="2560" t="s">
        <v>6013</v>
      </c>
      <c r="C37" s="2547">
        <v>13</v>
      </c>
      <c r="D37" s="2547" t="s">
        <v>5983</v>
      </c>
      <c r="E37" s="2545" t="s">
        <v>1352</v>
      </c>
      <c r="F37" s="2551">
        <v>1</v>
      </c>
      <c r="G37" s="2552">
        <f>C37*106</f>
        <v>1378</v>
      </c>
      <c r="H37" s="2541" t="s">
        <v>319</v>
      </c>
      <c r="I37" s="2561">
        <v>23377</v>
      </c>
      <c r="J37" s="2546" t="s">
        <v>6014</v>
      </c>
    </row>
    <row r="38" spans="1:10">
      <c r="A38" s="2559"/>
      <c r="B38" s="2557" t="s">
        <v>1721</v>
      </c>
      <c r="C38" s="2547">
        <v>14</v>
      </c>
      <c r="D38" s="2547" t="s">
        <v>6008</v>
      </c>
      <c r="E38" s="2545" t="s">
        <v>1708</v>
      </c>
      <c r="F38" s="2551">
        <v>1</v>
      </c>
      <c r="G38" s="2552"/>
      <c r="H38" s="2541"/>
      <c r="I38" s="2541" t="s">
        <v>1691</v>
      </c>
      <c r="J38" s="2546" t="s">
        <v>350</v>
      </c>
    </row>
    <row r="39" spans="1:10">
      <c r="A39" s="2562"/>
      <c r="B39" s="2557" t="s">
        <v>1722</v>
      </c>
      <c r="C39" s="2547">
        <v>1</v>
      </c>
      <c r="D39" s="2547" t="s">
        <v>6008</v>
      </c>
      <c r="E39" s="2541" t="s">
        <v>40</v>
      </c>
      <c r="F39" s="2551">
        <v>0.95</v>
      </c>
      <c r="G39" s="2552"/>
      <c r="H39" s="2541"/>
      <c r="I39" s="2541" t="s">
        <v>1691</v>
      </c>
      <c r="J39" s="2546" t="s">
        <v>6015</v>
      </c>
    </row>
    <row r="40" spans="1:10">
      <c r="A40" s="2559"/>
      <c r="B40" s="2560" t="s">
        <v>6016</v>
      </c>
      <c r="C40" s="2547"/>
      <c r="D40" s="2547"/>
      <c r="E40" s="2545"/>
      <c r="F40" s="2551"/>
      <c r="G40" s="2552"/>
      <c r="H40" s="2541"/>
      <c r="I40" s="2561"/>
      <c r="J40" s="2546" t="s">
        <v>6014</v>
      </c>
    </row>
    <row r="41" spans="1:10">
      <c r="A41" s="2559"/>
      <c r="B41" s="2560" t="s">
        <v>6017</v>
      </c>
      <c r="C41" s="2547"/>
      <c r="D41" s="2547"/>
      <c r="E41" s="2545"/>
      <c r="F41" s="2551"/>
      <c r="G41" s="2552"/>
      <c r="H41" s="2541"/>
      <c r="I41" s="2561"/>
      <c r="J41" s="2546" t="s">
        <v>6014</v>
      </c>
    </row>
    <row r="42" spans="1:10">
      <c r="A42" s="2562"/>
      <c r="B42" s="2555" t="s">
        <v>1723</v>
      </c>
      <c r="C42" s="2547"/>
      <c r="D42" s="2547"/>
      <c r="E42" s="2541"/>
      <c r="F42" s="2545"/>
      <c r="G42" s="2552"/>
      <c r="H42" s="2541"/>
      <c r="I42" s="2546"/>
      <c r="J42" s="2546"/>
    </row>
    <row r="43" spans="1:10" ht="37.5">
      <c r="A43" s="2562"/>
      <c r="B43" s="2556" t="s">
        <v>1724</v>
      </c>
      <c r="C43" s="2547">
        <v>1</v>
      </c>
      <c r="D43" s="2547" t="s">
        <v>6008</v>
      </c>
      <c r="E43" s="2541" t="s">
        <v>40</v>
      </c>
      <c r="F43" s="2545" t="s">
        <v>620</v>
      </c>
      <c r="G43" s="2552"/>
      <c r="H43" s="2541"/>
      <c r="I43" s="2541" t="s">
        <v>1725</v>
      </c>
      <c r="J43" s="2546" t="s">
        <v>6018</v>
      </c>
    </row>
    <row r="44" spans="1:10">
      <c r="A44" s="2562"/>
      <c r="B44" s="2549" t="s">
        <v>1726</v>
      </c>
      <c r="C44" s="2547">
        <v>1</v>
      </c>
      <c r="D44" s="2547" t="s">
        <v>7</v>
      </c>
      <c r="E44" s="2541" t="s">
        <v>40</v>
      </c>
      <c r="F44" s="2545" t="s">
        <v>1727</v>
      </c>
      <c r="G44" s="2552"/>
      <c r="H44" s="2541"/>
      <c r="I44" s="2541" t="s">
        <v>1691</v>
      </c>
      <c r="J44" s="2546" t="s">
        <v>6019</v>
      </c>
    </row>
    <row r="45" spans="1:10" ht="37.5">
      <c r="A45" s="2562"/>
      <c r="B45" s="2557" t="s">
        <v>6020</v>
      </c>
      <c r="C45" s="2547">
        <v>4</v>
      </c>
      <c r="D45" s="2547" t="s">
        <v>6021</v>
      </c>
      <c r="E45" s="2541" t="s">
        <v>40</v>
      </c>
      <c r="F45" s="2545" t="s">
        <v>1728</v>
      </c>
      <c r="G45" s="2552"/>
      <c r="H45" s="2541"/>
      <c r="I45" s="2541" t="s">
        <v>1691</v>
      </c>
      <c r="J45" s="2546" t="s">
        <v>6018</v>
      </c>
    </row>
    <row r="46" spans="1:10" ht="93.75">
      <c r="A46" s="2562"/>
      <c r="B46" s="2557" t="s">
        <v>1729</v>
      </c>
      <c r="C46" s="2547">
        <v>1</v>
      </c>
      <c r="D46" s="2547" t="s">
        <v>6008</v>
      </c>
      <c r="E46" s="2541" t="s">
        <v>40</v>
      </c>
      <c r="F46" s="2545" t="s">
        <v>1730</v>
      </c>
      <c r="G46" s="2552"/>
      <c r="H46" s="2541"/>
      <c r="I46" s="2541" t="s">
        <v>1691</v>
      </c>
      <c r="J46" s="2546" t="s">
        <v>6015</v>
      </c>
    </row>
    <row r="47" spans="1:10" ht="56.25">
      <c r="A47" s="2562"/>
      <c r="B47" s="2557" t="s">
        <v>1731</v>
      </c>
      <c r="C47" s="2547">
        <v>1</v>
      </c>
      <c r="D47" s="2547" t="s">
        <v>6008</v>
      </c>
      <c r="E47" s="2541" t="s">
        <v>40</v>
      </c>
      <c r="F47" s="2545" t="s">
        <v>1732</v>
      </c>
      <c r="G47" s="2552"/>
      <c r="H47" s="2541"/>
      <c r="I47" s="2541" t="s">
        <v>1691</v>
      </c>
      <c r="J47" s="2546" t="s">
        <v>6015</v>
      </c>
    </row>
    <row r="48" spans="1:10">
      <c r="A48" s="2562"/>
      <c r="B48" s="2558" t="s">
        <v>1733</v>
      </c>
      <c r="C48" s="2547"/>
      <c r="D48" s="2547"/>
      <c r="E48" s="2545"/>
      <c r="F48" s="2545"/>
      <c r="G48" s="2552"/>
      <c r="H48" s="2541"/>
      <c r="I48" s="2541"/>
      <c r="J48" s="2546"/>
    </row>
    <row r="49" spans="1:10" ht="37.5">
      <c r="A49" s="2562"/>
      <c r="B49" s="2557" t="s">
        <v>1734</v>
      </c>
      <c r="C49" s="2547">
        <v>2</v>
      </c>
      <c r="D49" s="2547" t="s">
        <v>5997</v>
      </c>
      <c r="E49" s="2541" t="s">
        <v>40</v>
      </c>
      <c r="F49" s="2545" t="s">
        <v>1735</v>
      </c>
      <c r="G49" s="2552"/>
      <c r="H49" s="2541"/>
      <c r="I49" s="2541" t="s">
        <v>1736</v>
      </c>
      <c r="J49" s="2546" t="s">
        <v>1781</v>
      </c>
    </row>
    <row r="50" spans="1:10">
      <c r="A50" s="2562"/>
      <c r="B50" s="2557" t="s">
        <v>1737</v>
      </c>
      <c r="C50" s="2547"/>
      <c r="D50" s="2547"/>
      <c r="E50" s="2541"/>
      <c r="F50" s="2545"/>
      <c r="G50" s="2552"/>
      <c r="H50" s="2541"/>
      <c r="I50" s="2546"/>
      <c r="J50" s="2546"/>
    </row>
    <row r="51" spans="1:10">
      <c r="A51" s="2562"/>
      <c r="B51" s="2560" t="s">
        <v>1738</v>
      </c>
      <c r="C51" s="2547">
        <v>12</v>
      </c>
      <c r="D51" s="2547" t="s">
        <v>5997</v>
      </c>
      <c r="E51" s="2541" t="s">
        <v>40</v>
      </c>
      <c r="F51" s="2545" t="s">
        <v>1739</v>
      </c>
      <c r="G51" s="2552"/>
      <c r="H51" s="2541"/>
      <c r="I51" s="2541" t="s">
        <v>1691</v>
      </c>
      <c r="J51" s="2546" t="s">
        <v>1781</v>
      </c>
    </row>
    <row r="52" spans="1:10" ht="56.25">
      <c r="A52" s="2562"/>
      <c r="B52" s="2560" t="s">
        <v>1740</v>
      </c>
      <c r="C52" s="2547">
        <v>12</v>
      </c>
      <c r="D52" s="2547" t="s">
        <v>5997</v>
      </c>
      <c r="E52" s="2541" t="s">
        <v>40</v>
      </c>
      <c r="F52" s="2545" t="s">
        <v>1741</v>
      </c>
      <c r="G52" s="2552"/>
      <c r="H52" s="2541"/>
      <c r="I52" s="2541" t="s">
        <v>1691</v>
      </c>
      <c r="J52" s="2546" t="s">
        <v>1781</v>
      </c>
    </row>
    <row r="53" spans="1:10">
      <c r="A53" s="2562"/>
      <c r="B53" s="2560" t="s">
        <v>1742</v>
      </c>
      <c r="C53" s="2547">
        <v>12</v>
      </c>
      <c r="D53" s="2547" t="s">
        <v>5997</v>
      </c>
      <c r="E53" s="2541" t="s">
        <v>40</v>
      </c>
      <c r="F53" s="2545">
        <v>0</v>
      </c>
      <c r="G53" s="2552"/>
      <c r="H53" s="2541"/>
      <c r="I53" s="2541" t="s">
        <v>1691</v>
      </c>
      <c r="J53" s="2546" t="s">
        <v>1781</v>
      </c>
    </row>
    <row r="54" spans="1:10">
      <c r="A54" s="2562"/>
      <c r="B54" s="2560" t="s">
        <v>1743</v>
      </c>
      <c r="C54" s="2547">
        <v>12</v>
      </c>
      <c r="D54" s="2547" t="s">
        <v>5997</v>
      </c>
      <c r="E54" s="2541" t="s">
        <v>40</v>
      </c>
      <c r="F54" s="2545" t="s">
        <v>1744</v>
      </c>
      <c r="G54" s="2552"/>
      <c r="H54" s="2541"/>
      <c r="I54" s="2541" t="s">
        <v>1691</v>
      </c>
      <c r="J54" s="2546" t="s">
        <v>1781</v>
      </c>
    </row>
    <row r="55" spans="1:10">
      <c r="A55" s="2562"/>
      <c r="B55" s="2560" t="s">
        <v>1745</v>
      </c>
      <c r="C55" s="2547">
        <v>12</v>
      </c>
      <c r="D55" s="2547" t="s">
        <v>5997</v>
      </c>
      <c r="E55" s="2541" t="s">
        <v>40</v>
      </c>
      <c r="F55" s="2545" t="s">
        <v>1746</v>
      </c>
      <c r="G55" s="2552"/>
      <c r="H55" s="2541"/>
      <c r="I55" s="2541" t="s">
        <v>1691</v>
      </c>
      <c r="J55" s="2546" t="s">
        <v>1781</v>
      </c>
    </row>
    <row r="56" spans="1:10" ht="37.5">
      <c r="A56" s="2562"/>
      <c r="B56" s="2560" t="s">
        <v>1747</v>
      </c>
      <c r="C56" s="2547">
        <v>12</v>
      </c>
      <c r="D56" s="2547" t="s">
        <v>5997</v>
      </c>
      <c r="E56" s="2541" t="s">
        <v>40</v>
      </c>
      <c r="F56" s="2545" t="s">
        <v>1748</v>
      </c>
      <c r="G56" s="2552"/>
      <c r="H56" s="2541"/>
      <c r="I56" s="2541" t="s">
        <v>1691</v>
      </c>
      <c r="J56" s="2546" t="s">
        <v>1781</v>
      </c>
    </row>
    <row r="57" spans="1:10" ht="37.5">
      <c r="A57" s="2562"/>
      <c r="B57" s="2560" t="s">
        <v>1749</v>
      </c>
      <c r="C57" s="2547">
        <v>12</v>
      </c>
      <c r="D57" s="2547" t="s">
        <v>5997</v>
      </c>
      <c r="E57" s="2541" t="s">
        <v>40</v>
      </c>
      <c r="F57" s="2545" t="s">
        <v>1750</v>
      </c>
      <c r="G57" s="2552"/>
      <c r="H57" s="2541"/>
      <c r="I57" s="2541" t="s">
        <v>1691</v>
      </c>
      <c r="J57" s="2546" t="s">
        <v>1781</v>
      </c>
    </row>
    <row r="58" spans="1:10">
      <c r="A58" s="2562"/>
      <c r="B58" s="2557" t="s">
        <v>1751</v>
      </c>
      <c r="C58" s="2547"/>
      <c r="D58" s="2547"/>
      <c r="E58" s="2541"/>
      <c r="F58" s="2545"/>
      <c r="G58" s="2552"/>
      <c r="H58" s="2541"/>
      <c r="I58" s="2546"/>
      <c r="J58" s="2546"/>
    </row>
    <row r="59" spans="1:10">
      <c r="A59" s="2562"/>
      <c r="B59" s="2560" t="s">
        <v>1752</v>
      </c>
      <c r="C59" s="2547">
        <v>1</v>
      </c>
      <c r="D59" s="2547" t="s">
        <v>5997</v>
      </c>
      <c r="E59" s="2541" t="s">
        <v>40</v>
      </c>
      <c r="F59" s="2551">
        <v>1</v>
      </c>
      <c r="G59" s="2552"/>
      <c r="H59" s="2541"/>
      <c r="I59" s="2561">
        <v>23285</v>
      </c>
      <c r="J59" s="2546" t="s">
        <v>1781</v>
      </c>
    </row>
    <row r="60" spans="1:10">
      <c r="A60" s="2562"/>
      <c r="B60" s="2560" t="s">
        <v>1753</v>
      </c>
      <c r="C60" s="2547"/>
      <c r="D60" s="2547"/>
      <c r="E60" s="2541"/>
      <c r="F60" s="2545"/>
      <c r="G60" s="2552"/>
      <c r="H60" s="2541"/>
      <c r="I60" s="2546"/>
      <c r="J60" s="2546"/>
    </row>
    <row r="61" spans="1:10">
      <c r="A61" s="2562"/>
      <c r="B61" s="2563" t="s">
        <v>1754</v>
      </c>
      <c r="C61" s="2547">
        <v>1</v>
      </c>
      <c r="D61" s="2547" t="s">
        <v>5983</v>
      </c>
      <c r="E61" s="2541" t="s">
        <v>40</v>
      </c>
      <c r="F61" s="2551">
        <v>1</v>
      </c>
      <c r="G61" s="2552">
        <v>106</v>
      </c>
      <c r="H61" s="2541" t="s">
        <v>319</v>
      </c>
      <c r="I61" s="2561">
        <v>23377</v>
      </c>
      <c r="J61" s="2546" t="s">
        <v>1781</v>
      </c>
    </row>
    <row r="62" spans="1:10" ht="37.5">
      <c r="A62" s="2562"/>
      <c r="B62" s="2563" t="s">
        <v>1755</v>
      </c>
      <c r="C62" s="2547">
        <v>2</v>
      </c>
      <c r="D62" s="2547" t="s">
        <v>5983</v>
      </c>
      <c r="E62" s="2541" t="s">
        <v>40</v>
      </c>
      <c r="F62" s="2551">
        <v>1</v>
      </c>
      <c r="G62" s="2552">
        <v>212</v>
      </c>
      <c r="H62" s="2541" t="s">
        <v>319</v>
      </c>
      <c r="I62" s="2561">
        <v>23377</v>
      </c>
      <c r="J62" s="2564" t="s">
        <v>6022</v>
      </c>
    </row>
    <row r="63" spans="1:10">
      <c r="A63" s="2562"/>
      <c r="B63" s="2563" t="s">
        <v>1756</v>
      </c>
      <c r="C63" s="2547">
        <v>1</v>
      </c>
      <c r="D63" s="2547" t="s">
        <v>5983</v>
      </c>
      <c r="E63" s="2541" t="s">
        <v>40</v>
      </c>
      <c r="F63" s="2551">
        <v>1</v>
      </c>
      <c r="G63" s="2552">
        <v>106</v>
      </c>
      <c r="H63" s="2541" t="s">
        <v>319</v>
      </c>
      <c r="I63" s="2561">
        <v>23377</v>
      </c>
      <c r="J63" s="2546" t="s">
        <v>6023</v>
      </c>
    </row>
    <row r="64" spans="1:10">
      <c r="A64" s="2565"/>
      <c r="B64" s="2557" t="s">
        <v>1757</v>
      </c>
      <c r="C64" s="2547">
        <v>12</v>
      </c>
      <c r="D64" s="2547" t="s">
        <v>5997</v>
      </c>
      <c r="E64" s="2541" t="s">
        <v>40</v>
      </c>
      <c r="F64" s="2551">
        <v>1</v>
      </c>
      <c r="G64" s="2552">
        <f>15*25*12</f>
        <v>4500</v>
      </c>
      <c r="H64" s="2541" t="s">
        <v>319</v>
      </c>
      <c r="I64" s="2541" t="s">
        <v>1691</v>
      </c>
      <c r="J64" s="2546" t="s">
        <v>1781</v>
      </c>
    </row>
    <row r="65" spans="1:11" s="238" customFormat="1" ht="93.75">
      <c r="A65" s="1473"/>
      <c r="B65" s="2526" t="s">
        <v>6024</v>
      </c>
      <c r="C65" s="1475">
        <v>50</v>
      </c>
      <c r="D65" s="827" t="s">
        <v>5983</v>
      </c>
      <c r="E65" s="2445" t="s">
        <v>374</v>
      </c>
      <c r="F65" s="1475" t="s">
        <v>6025</v>
      </c>
      <c r="G65" s="2527">
        <v>5000</v>
      </c>
      <c r="H65" s="1475" t="s">
        <v>319</v>
      </c>
      <c r="I65" s="1475" t="s">
        <v>3374</v>
      </c>
      <c r="J65" s="1475" t="s">
        <v>386</v>
      </c>
      <c r="K65" s="2514"/>
    </row>
    <row r="66" spans="1:11" s="238" customFormat="1" ht="37.5">
      <c r="A66" s="1459"/>
      <c r="B66" s="2528" t="s">
        <v>6026</v>
      </c>
      <c r="C66" s="1451">
        <v>12</v>
      </c>
      <c r="D66" s="2529" t="s">
        <v>5997</v>
      </c>
      <c r="E66" s="1451" t="s">
        <v>374</v>
      </c>
      <c r="F66" s="2530" t="s">
        <v>391</v>
      </c>
      <c r="G66" s="2531">
        <v>6000</v>
      </c>
      <c r="H66" s="1451" t="s">
        <v>319</v>
      </c>
      <c r="I66" s="1451" t="s">
        <v>370</v>
      </c>
      <c r="J66" s="1451" t="s">
        <v>386</v>
      </c>
      <c r="K66" s="2514"/>
    </row>
    <row r="67" spans="1:11" s="238" customFormat="1">
      <c r="A67" s="1453"/>
      <c r="B67" s="2532" t="s">
        <v>6027</v>
      </c>
      <c r="C67" s="1451">
        <v>20</v>
      </c>
      <c r="D67" s="1451" t="s">
        <v>5983</v>
      </c>
      <c r="E67" s="1451"/>
      <c r="F67" s="1451"/>
      <c r="G67" s="2533"/>
      <c r="H67" s="1453"/>
      <c r="I67" s="1451" t="s">
        <v>368</v>
      </c>
      <c r="J67" s="1451" t="s">
        <v>387</v>
      </c>
      <c r="K67" s="2514"/>
    </row>
    <row r="68" spans="1:11" s="238" customFormat="1">
      <c r="A68" s="1453"/>
      <c r="B68" s="2532" t="s">
        <v>6028</v>
      </c>
      <c r="C68" s="1451"/>
      <c r="D68" s="1451"/>
      <c r="E68" s="1451"/>
      <c r="F68" s="1451"/>
      <c r="G68" s="2531"/>
      <c r="H68" s="1451"/>
      <c r="I68" s="1451"/>
      <c r="J68" s="1451"/>
    </row>
    <row r="69" spans="1:11" s="238" customFormat="1">
      <c r="A69" s="1473"/>
      <c r="B69" s="2534" t="s">
        <v>6029</v>
      </c>
      <c r="C69" s="1475"/>
      <c r="D69" s="1475"/>
      <c r="E69" s="1475"/>
      <c r="F69" s="1475"/>
      <c r="G69" s="2535"/>
      <c r="H69" s="1475"/>
      <c r="I69" s="1475"/>
      <c r="J69" s="1475"/>
    </row>
    <row r="70" spans="1:11">
      <c r="A70" s="2537"/>
      <c r="B70" s="2566"/>
      <c r="C70" s="2520"/>
      <c r="D70" s="2520"/>
      <c r="E70" s="2520"/>
      <c r="F70" s="2539"/>
      <c r="G70" s="2537"/>
      <c r="H70" s="2520"/>
      <c r="I70" s="2537"/>
      <c r="J70" s="2537"/>
    </row>
    <row r="71" spans="1:11">
      <c r="A71" s="3227" t="s">
        <v>1912</v>
      </c>
      <c r="B71" s="3228"/>
      <c r="C71" s="3228"/>
      <c r="D71" s="3228"/>
      <c r="E71" s="3228"/>
      <c r="F71" s="3229"/>
      <c r="G71" s="2567">
        <f>SUM(G18:G69)</f>
        <v>17514</v>
      </c>
      <c r="H71" s="2541"/>
      <c r="I71" s="2568"/>
      <c r="J71" s="2569"/>
    </row>
  </sheetData>
  <mergeCells count="12">
    <mergeCell ref="I16:I17"/>
    <mergeCell ref="A1:J1"/>
    <mergeCell ref="A2:J2"/>
    <mergeCell ref="F16:F17"/>
    <mergeCell ref="G16:H16"/>
    <mergeCell ref="J16:J17"/>
    <mergeCell ref="A71:F71"/>
    <mergeCell ref="A16:A17"/>
    <mergeCell ref="B16:B17"/>
    <mergeCell ref="C16:C17"/>
    <mergeCell ref="D16:D17"/>
    <mergeCell ref="E16:E17"/>
  </mergeCells>
  <pageMargins left="0.7" right="0.7" top="0.75" bottom="0.75" header="0.3" footer="0.3"/>
  <pageSetup paperSize="9" orientation="portrait"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0"/>
  <sheetViews>
    <sheetView topLeftCell="A109" workbookViewId="0">
      <selection activeCell="J213" sqref="J213"/>
    </sheetView>
  </sheetViews>
  <sheetFormatPr defaultColWidth="9" defaultRowHeight="18.75"/>
  <cols>
    <col min="1" max="1" width="5" style="700" customWidth="1"/>
    <col min="2" max="2" width="41" style="1314" customWidth="1"/>
    <col min="3" max="3" width="18.375" style="700" bestFit="1" customWidth="1"/>
    <col min="4" max="4" width="10.375" style="700" bestFit="1" customWidth="1"/>
    <col min="5" max="5" width="20.875" style="700" customWidth="1"/>
    <col min="6" max="6" width="6.875" style="700" customWidth="1"/>
    <col min="7" max="7" width="6.125" style="878" bestFit="1" customWidth="1"/>
    <col min="8" max="8" width="9.625" style="700" customWidth="1"/>
    <col min="9" max="9" width="8.375" style="700" customWidth="1"/>
    <col min="10" max="16384" width="9" style="700"/>
  </cols>
  <sheetData>
    <row r="1" spans="1:9">
      <c r="A1" s="3214" t="s">
        <v>702</v>
      </c>
      <c r="B1" s="3214"/>
      <c r="C1" s="3214"/>
      <c r="D1" s="3214"/>
      <c r="E1" s="3214"/>
      <c r="F1" s="3214"/>
      <c r="G1" s="3214"/>
      <c r="H1" s="3214"/>
      <c r="I1" s="3214"/>
    </row>
    <row r="2" spans="1:9">
      <c r="A2" s="3214" t="s">
        <v>2006</v>
      </c>
      <c r="B2" s="3214"/>
      <c r="C2" s="3214"/>
      <c r="D2" s="3214"/>
      <c r="E2" s="3214"/>
      <c r="F2" s="3214"/>
      <c r="G2" s="3214"/>
      <c r="H2" s="3214"/>
      <c r="I2" s="879"/>
    </row>
    <row r="3" spans="1:9">
      <c r="A3" s="879" t="s">
        <v>1646</v>
      </c>
      <c r="B3" s="877"/>
    </row>
    <row r="4" spans="1:9">
      <c r="A4" s="879" t="s">
        <v>4340</v>
      </c>
      <c r="B4" s="877"/>
    </row>
    <row r="5" spans="1:9">
      <c r="A5" s="879" t="s">
        <v>4341</v>
      </c>
      <c r="B5" s="877"/>
    </row>
    <row r="6" spans="1:9">
      <c r="A6" s="879" t="s">
        <v>332</v>
      </c>
      <c r="B6" s="877"/>
    </row>
    <row r="7" spans="1:9" ht="20.45" customHeight="1">
      <c r="A7" s="879"/>
      <c r="B7" s="700" t="s">
        <v>4342</v>
      </c>
    </row>
    <row r="8" spans="1:9" ht="19.899999999999999" customHeight="1">
      <c r="A8" s="879"/>
      <c r="B8" s="700" t="s">
        <v>4343</v>
      </c>
    </row>
    <row r="9" spans="1:9" ht="27.75" customHeight="1">
      <c r="A9" s="3236" t="s">
        <v>0</v>
      </c>
      <c r="B9" s="3236" t="s">
        <v>325</v>
      </c>
      <c r="C9" s="3236" t="s">
        <v>326</v>
      </c>
      <c r="D9" s="3236" t="s">
        <v>1</v>
      </c>
      <c r="E9" s="3236" t="s">
        <v>327</v>
      </c>
      <c r="F9" s="3238" t="s">
        <v>2</v>
      </c>
      <c r="G9" s="3238"/>
      <c r="H9" s="3239" t="s">
        <v>328</v>
      </c>
      <c r="I9" s="3236" t="s">
        <v>5</v>
      </c>
    </row>
    <row r="10" spans="1:9" ht="38.25" customHeight="1">
      <c r="A10" s="3237"/>
      <c r="B10" s="3237"/>
      <c r="C10" s="3237"/>
      <c r="D10" s="3237"/>
      <c r="E10" s="3237"/>
      <c r="F10" s="1257" t="s">
        <v>3</v>
      </c>
      <c r="G10" s="1257" t="s">
        <v>4</v>
      </c>
      <c r="H10" s="3240"/>
      <c r="I10" s="3237"/>
    </row>
    <row r="11" spans="1:9">
      <c r="A11" s="1258">
        <v>1</v>
      </c>
      <c r="B11" s="1259" t="s">
        <v>2892</v>
      </c>
      <c r="C11" s="1260"/>
      <c r="D11" s="1260"/>
      <c r="E11" s="1260"/>
      <c r="F11" s="1260"/>
      <c r="G11" s="1258"/>
      <c r="H11" s="1260"/>
      <c r="I11" s="1260"/>
    </row>
    <row r="12" spans="1:9" ht="22.5" customHeight="1">
      <c r="A12" s="1261"/>
      <c r="B12" s="3234" t="s">
        <v>4187</v>
      </c>
      <c r="C12" s="3235"/>
      <c r="D12" s="1261"/>
      <c r="E12" s="1261"/>
      <c r="F12" s="1261"/>
      <c r="G12" s="1263"/>
      <c r="H12" s="1261"/>
      <c r="I12" s="1261"/>
    </row>
    <row r="13" spans="1:9">
      <c r="A13" s="1261"/>
      <c r="B13" s="1262" t="s">
        <v>4344</v>
      </c>
      <c r="C13" s="1261"/>
      <c r="D13" s="1261"/>
      <c r="E13" s="1261"/>
      <c r="F13" s="1261"/>
      <c r="G13" s="1263"/>
      <c r="H13" s="1261"/>
      <c r="I13" s="1261"/>
    </row>
    <row r="14" spans="1:9">
      <c r="A14" s="1261"/>
      <c r="B14" s="1261" t="s">
        <v>4345</v>
      </c>
      <c r="C14" s="1263" t="s">
        <v>4346</v>
      </c>
      <c r="D14" s="1263" t="s">
        <v>4347</v>
      </c>
      <c r="E14" s="1264" t="s">
        <v>4348</v>
      </c>
      <c r="F14" s="1263"/>
      <c r="G14" s="1263"/>
      <c r="H14" s="1263" t="s">
        <v>352</v>
      </c>
      <c r="I14" s="1263" t="s">
        <v>2942</v>
      </c>
    </row>
    <row r="15" spans="1:9">
      <c r="A15" s="1261"/>
      <c r="B15" s="1261" t="s">
        <v>4349</v>
      </c>
      <c r="C15" s="1263" t="s">
        <v>4350</v>
      </c>
      <c r="D15" s="1263" t="s">
        <v>374</v>
      </c>
      <c r="E15" s="1264" t="s">
        <v>4351</v>
      </c>
      <c r="F15" s="1263"/>
      <c r="G15" s="1263"/>
      <c r="H15" s="1263"/>
      <c r="I15" s="1263" t="s">
        <v>2940</v>
      </c>
    </row>
    <row r="16" spans="1:9">
      <c r="A16" s="1261"/>
      <c r="B16" s="1261" t="s">
        <v>4352</v>
      </c>
      <c r="C16" s="1263"/>
      <c r="D16" s="1263"/>
      <c r="E16" s="1264" t="s">
        <v>4353</v>
      </c>
      <c r="F16" s="1263"/>
      <c r="G16" s="1263"/>
      <c r="H16" s="1263"/>
      <c r="I16" s="1263"/>
    </row>
    <row r="17" spans="1:9">
      <c r="A17" s="1261"/>
      <c r="B17" s="1261" t="s">
        <v>4354</v>
      </c>
      <c r="C17" s="1263"/>
      <c r="D17" s="1263"/>
      <c r="E17" s="1264" t="s">
        <v>4355</v>
      </c>
      <c r="F17" s="1263"/>
      <c r="G17" s="1263"/>
      <c r="H17" s="1263"/>
      <c r="I17" s="1263"/>
    </row>
    <row r="18" spans="1:9">
      <c r="A18" s="1261"/>
      <c r="B18" s="1261" t="s">
        <v>4356</v>
      </c>
      <c r="C18" s="1263"/>
      <c r="D18" s="1263"/>
      <c r="E18" s="1264" t="s">
        <v>4357</v>
      </c>
      <c r="F18" s="1263"/>
      <c r="G18" s="1263"/>
      <c r="H18" s="1263"/>
      <c r="I18" s="1263"/>
    </row>
    <row r="19" spans="1:9">
      <c r="A19" s="1261"/>
      <c r="B19" s="700" t="s">
        <v>4358</v>
      </c>
      <c r="C19" s="1263" t="s">
        <v>4359</v>
      </c>
      <c r="D19" s="1263"/>
      <c r="E19" s="1264" t="s">
        <v>4360</v>
      </c>
      <c r="F19" s="1263"/>
      <c r="G19" s="1263"/>
      <c r="H19" s="1263"/>
      <c r="I19" s="1263"/>
    </row>
    <row r="20" spans="1:9">
      <c r="A20" s="1261"/>
      <c r="B20" s="1261" t="s">
        <v>4361</v>
      </c>
      <c r="C20" s="1263" t="s">
        <v>1690</v>
      </c>
      <c r="D20" s="1263"/>
      <c r="E20" s="1249" t="s">
        <v>4362</v>
      </c>
      <c r="F20" s="1263"/>
      <c r="G20" s="1263"/>
      <c r="H20" s="1263"/>
      <c r="I20" s="1263"/>
    </row>
    <row r="21" spans="1:9">
      <c r="A21" s="1261"/>
      <c r="B21" s="1261" t="s">
        <v>4363</v>
      </c>
      <c r="C21" s="1263"/>
      <c r="D21" s="1263"/>
      <c r="E21" s="1249" t="s">
        <v>4364</v>
      </c>
      <c r="F21" s="1263"/>
      <c r="G21" s="1263"/>
      <c r="H21" s="1263"/>
      <c r="I21" s="1263"/>
    </row>
    <row r="22" spans="1:9">
      <c r="A22" s="1261"/>
      <c r="B22" s="1261" t="s">
        <v>4365</v>
      </c>
      <c r="C22" s="1263"/>
      <c r="D22" s="1263"/>
      <c r="E22" s="1261" t="s">
        <v>4366</v>
      </c>
      <c r="F22" s="1263"/>
      <c r="G22" s="1263"/>
      <c r="H22" s="1263"/>
      <c r="I22" s="1263"/>
    </row>
    <row r="23" spans="1:9">
      <c r="A23" s="1261"/>
      <c r="B23" s="1261" t="s">
        <v>4354</v>
      </c>
      <c r="C23" s="1263"/>
      <c r="D23" s="1263"/>
      <c r="E23" s="1261" t="s">
        <v>4367</v>
      </c>
      <c r="F23" s="1263"/>
      <c r="G23" s="1263"/>
      <c r="H23" s="1263"/>
      <c r="I23" s="1263"/>
    </row>
    <row r="24" spans="1:9">
      <c r="A24" s="1261"/>
      <c r="B24" s="1261" t="s">
        <v>4368</v>
      </c>
      <c r="C24" s="1263"/>
      <c r="D24" s="1263"/>
      <c r="E24" s="1261" t="s">
        <v>4369</v>
      </c>
      <c r="F24" s="1263"/>
      <c r="G24" s="1263"/>
      <c r="H24" s="1263"/>
      <c r="I24" s="1263"/>
    </row>
    <row r="25" spans="1:9">
      <c r="A25" s="1261"/>
      <c r="B25" s="1265" t="s">
        <v>4370</v>
      </c>
      <c r="C25" s="1263" t="s">
        <v>4359</v>
      </c>
      <c r="D25" s="1263"/>
      <c r="E25" s="1261" t="s">
        <v>4371</v>
      </c>
      <c r="F25" s="1263"/>
      <c r="G25" s="1263"/>
      <c r="H25" s="1263" t="s">
        <v>4372</v>
      </c>
      <c r="I25" s="1263"/>
    </row>
    <row r="26" spans="1:9">
      <c r="A26" s="1261"/>
      <c r="B26" s="1261" t="s">
        <v>4361</v>
      </c>
      <c r="C26" s="1263" t="s">
        <v>1690</v>
      </c>
      <c r="D26" s="1263"/>
      <c r="E26" s="749"/>
      <c r="F26" s="1266"/>
      <c r="G26" s="1263"/>
      <c r="H26" s="1263" t="s">
        <v>4373</v>
      </c>
      <c r="I26" s="1263"/>
    </row>
    <row r="27" spans="1:9">
      <c r="A27" s="1267"/>
      <c r="B27" s="1268"/>
      <c r="C27" s="1267"/>
      <c r="D27" s="1267"/>
      <c r="E27" s="1269"/>
      <c r="F27" s="1268"/>
      <c r="G27" s="1267"/>
      <c r="H27" s="1267"/>
      <c r="I27" s="1267"/>
    </row>
    <row r="28" spans="1:9">
      <c r="A28" s="1270"/>
      <c r="B28" s="1270" t="s">
        <v>4545</v>
      </c>
      <c r="C28" s="1271" t="s">
        <v>4374</v>
      </c>
      <c r="D28" s="1271"/>
      <c r="F28" s="1272"/>
      <c r="G28" s="1271"/>
      <c r="H28" s="1273"/>
      <c r="I28" s="1271" t="s">
        <v>4375</v>
      </c>
    </row>
    <row r="29" spans="1:9">
      <c r="A29" s="1261"/>
      <c r="B29" s="1261" t="s">
        <v>4376</v>
      </c>
      <c r="C29" s="1263" t="s">
        <v>4377</v>
      </c>
      <c r="D29" s="1263"/>
      <c r="F29" s="1263"/>
      <c r="G29" s="1263"/>
      <c r="H29" s="1248"/>
      <c r="I29" s="1263" t="s">
        <v>4378</v>
      </c>
    </row>
    <row r="30" spans="1:9">
      <c r="A30" s="1261"/>
      <c r="B30" s="1261" t="s">
        <v>4379</v>
      </c>
      <c r="C30" s="1263" t="s">
        <v>1690</v>
      </c>
      <c r="D30" s="1263"/>
      <c r="F30" s="1263"/>
      <c r="G30" s="1263"/>
      <c r="H30" s="1263"/>
      <c r="I30" s="1261"/>
    </row>
    <row r="31" spans="1:9">
      <c r="A31" s="1261"/>
      <c r="B31" s="1261" t="s">
        <v>4380</v>
      </c>
      <c r="C31" s="1261" t="s">
        <v>4381</v>
      </c>
      <c r="D31" s="1263"/>
      <c r="E31" s="1236"/>
      <c r="F31" s="1248"/>
      <c r="G31" s="1263"/>
      <c r="H31" s="1263" t="s">
        <v>379</v>
      </c>
      <c r="I31" s="1261"/>
    </row>
    <row r="32" spans="1:9">
      <c r="A32" s="1261"/>
      <c r="B32" s="1261" t="s">
        <v>4382</v>
      </c>
      <c r="C32" s="1261" t="s">
        <v>4383</v>
      </c>
      <c r="D32" s="1263"/>
      <c r="E32" s="1249"/>
      <c r="F32" s="1248"/>
      <c r="G32" s="1263"/>
      <c r="H32" s="1263" t="s">
        <v>1531</v>
      </c>
      <c r="I32" s="1261"/>
    </row>
    <row r="33" spans="1:9">
      <c r="A33" s="1261"/>
      <c r="B33" s="1261" t="s">
        <v>4384</v>
      </c>
      <c r="C33" s="1261" t="s">
        <v>4385</v>
      </c>
      <c r="D33" s="1263"/>
      <c r="E33" s="1261"/>
      <c r="F33" s="1248"/>
      <c r="G33" s="1263"/>
      <c r="H33" s="1248" t="s">
        <v>3173</v>
      </c>
      <c r="I33" s="1261"/>
    </row>
    <row r="34" spans="1:9">
      <c r="A34" s="1261"/>
      <c r="B34" s="1274" t="s">
        <v>4546</v>
      </c>
      <c r="C34" s="1261" t="s">
        <v>4386</v>
      </c>
      <c r="D34" s="1263"/>
      <c r="E34" s="1261"/>
      <c r="F34" s="1248"/>
      <c r="G34" s="1263"/>
      <c r="H34" s="1248" t="s">
        <v>3141</v>
      </c>
      <c r="I34" s="1261"/>
    </row>
    <row r="35" spans="1:9">
      <c r="A35" s="1261"/>
      <c r="B35" s="1275" t="s">
        <v>4387</v>
      </c>
      <c r="C35" s="1261"/>
      <c r="D35" s="1263"/>
      <c r="E35" s="1261"/>
      <c r="F35" s="1248"/>
      <c r="G35" s="1263"/>
      <c r="H35" s="1248" t="s">
        <v>3218</v>
      </c>
      <c r="I35" s="1235" t="s">
        <v>386</v>
      </c>
    </row>
    <row r="36" spans="1:9">
      <c r="A36" s="1261"/>
      <c r="B36" s="1276" t="s">
        <v>4388</v>
      </c>
      <c r="C36" s="1235"/>
      <c r="D36" s="1232"/>
      <c r="E36" s="1236"/>
      <c r="F36" s="1277"/>
      <c r="G36" s="1248"/>
      <c r="H36" s="1248"/>
      <c r="I36" s="1235" t="s">
        <v>1488</v>
      </c>
    </row>
    <row r="37" spans="1:9">
      <c r="A37" s="1261"/>
      <c r="B37" s="366" t="s">
        <v>4389</v>
      </c>
      <c r="C37" s="1235"/>
      <c r="D37" s="1232"/>
      <c r="E37" s="1236"/>
      <c r="F37" s="1277"/>
      <c r="G37" s="1248"/>
      <c r="H37" s="1248"/>
      <c r="I37" s="1235"/>
    </row>
    <row r="38" spans="1:9">
      <c r="A38" s="1261"/>
      <c r="B38" s="1261" t="s">
        <v>4390</v>
      </c>
      <c r="C38" s="1235"/>
      <c r="D38" s="1232"/>
      <c r="E38" s="1236"/>
      <c r="F38" s="1277"/>
      <c r="G38" s="1248"/>
      <c r="H38" s="1248"/>
      <c r="I38" s="1235"/>
    </row>
    <row r="39" spans="1:9">
      <c r="A39" s="1261"/>
      <c r="B39" s="366" t="s">
        <v>4391</v>
      </c>
      <c r="C39" s="1235"/>
      <c r="D39" s="1232"/>
      <c r="E39" s="1236"/>
      <c r="F39" s="1277"/>
      <c r="G39" s="1248"/>
      <c r="H39" s="1248"/>
      <c r="I39" s="1235"/>
    </row>
    <row r="40" spans="1:9">
      <c r="A40" s="1261"/>
      <c r="B40" s="366" t="s">
        <v>4392</v>
      </c>
      <c r="C40" s="1235"/>
      <c r="D40" s="1232"/>
      <c r="E40" s="1236"/>
      <c r="F40" s="1277"/>
      <c r="G40" s="1248"/>
      <c r="H40" s="1248"/>
      <c r="I40" s="1235"/>
    </row>
    <row r="41" spans="1:9">
      <c r="A41" s="1261"/>
      <c r="B41" s="366" t="s">
        <v>4393</v>
      </c>
      <c r="C41" s="1235"/>
      <c r="D41" s="1232"/>
      <c r="E41" s="1236"/>
      <c r="F41" s="1277"/>
      <c r="G41" s="1248"/>
      <c r="H41" s="1248"/>
      <c r="I41" s="1235"/>
    </row>
    <row r="42" spans="1:9">
      <c r="A42" s="1261"/>
      <c r="B42" s="366" t="s">
        <v>4394</v>
      </c>
      <c r="C42" s="1235"/>
      <c r="D42" s="1232"/>
      <c r="E42" s="1236"/>
      <c r="F42" s="1277"/>
      <c r="G42" s="1248"/>
      <c r="H42" s="1248"/>
      <c r="I42" s="1235"/>
    </row>
    <row r="43" spans="1:9">
      <c r="A43" s="1261"/>
      <c r="B43" s="366" t="s">
        <v>4395</v>
      </c>
      <c r="C43" s="1235"/>
      <c r="D43" s="1232"/>
      <c r="E43" s="1236"/>
      <c r="F43" s="1277"/>
      <c r="G43" s="1248"/>
      <c r="H43" s="1248"/>
      <c r="I43" s="1235"/>
    </row>
    <row r="44" spans="1:9">
      <c r="A44" s="1261"/>
      <c r="B44" s="366" t="s">
        <v>4396</v>
      </c>
      <c r="C44" s="1235"/>
      <c r="D44" s="1232"/>
      <c r="E44" s="1236"/>
      <c r="F44" s="1277"/>
      <c r="G44" s="1248"/>
      <c r="H44" s="1248"/>
      <c r="I44" s="1235"/>
    </row>
    <row r="45" spans="1:9">
      <c r="A45" s="1261"/>
      <c r="B45" s="366" t="s">
        <v>4397</v>
      </c>
      <c r="C45" s="1235"/>
      <c r="D45" s="1232"/>
      <c r="E45" s="1236"/>
      <c r="F45" s="1277"/>
      <c r="G45" s="1248"/>
      <c r="H45" s="1248"/>
      <c r="I45" s="1235"/>
    </row>
    <row r="46" spans="1:9">
      <c r="A46" s="1261"/>
      <c r="B46" s="1275" t="s">
        <v>4398</v>
      </c>
      <c r="C46" s="1235"/>
      <c r="D46" s="1232"/>
      <c r="E46" s="1236"/>
      <c r="F46" s="1277"/>
      <c r="G46" s="1248"/>
      <c r="H46" s="1248" t="s">
        <v>4399</v>
      </c>
      <c r="I46" s="1263" t="s">
        <v>2942</v>
      </c>
    </row>
    <row r="47" spans="1:9">
      <c r="A47" s="1261"/>
      <c r="B47" s="1261" t="s">
        <v>4400</v>
      </c>
      <c r="C47" s="1235"/>
      <c r="D47" s="1232"/>
      <c r="E47" s="1236"/>
      <c r="F47" s="1277"/>
      <c r="G47" s="1248"/>
      <c r="H47" s="1248"/>
      <c r="I47" s="1263" t="s">
        <v>2940</v>
      </c>
    </row>
    <row r="48" spans="1:9">
      <c r="A48" s="1261"/>
      <c r="B48" s="1261" t="s">
        <v>4401</v>
      </c>
      <c r="C48" s="1235"/>
      <c r="D48" s="1232"/>
      <c r="E48" s="1236"/>
      <c r="F48" s="1277"/>
      <c r="G48" s="1248"/>
      <c r="H48" s="1248"/>
      <c r="I48" s="1235"/>
    </row>
    <row r="49" spans="1:9">
      <c r="A49" s="1261"/>
      <c r="B49" s="1261" t="s">
        <v>4402</v>
      </c>
      <c r="C49" s="1235"/>
      <c r="D49" s="1232"/>
      <c r="E49" s="1236"/>
      <c r="F49" s="1277"/>
      <c r="G49" s="1248"/>
      <c r="H49" s="1248"/>
      <c r="I49" s="1235"/>
    </row>
    <row r="50" spans="1:9">
      <c r="A50" s="1261"/>
      <c r="B50" s="1261" t="s">
        <v>4403</v>
      </c>
      <c r="C50" s="1235"/>
      <c r="D50" s="1232"/>
      <c r="E50" s="1236"/>
      <c r="F50" s="1277"/>
      <c r="G50" s="1248"/>
      <c r="H50" s="1248"/>
      <c r="I50" s="1235"/>
    </row>
    <row r="51" spans="1:9">
      <c r="A51" s="1261"/>
      <c r="B51" s="1261" t="s">
        <v>4404</v>
      </c>
      <c r="C51" s="1235"/>
      <c r="D51" s="1232"/>
      <c r="E51" s="1236"/>
      <c r="F51" s="1277"/>
      <c r="G51" s="1248"/>
      <c r="H51" s="1248"/>
      <c r="I51" s="1235"/>
    </row>
    <row r="52" spans="1:9">
      <c r="A52" s="1261"/>
      <c r="B52" s="1261" t="s">
        <v>4405</v>
      </c>
      <c r="C52" s="1235"/>
      <c r="D52" s="1232"/>
      <c r="E52" s="1236"/>
      <c r="F52" s="1277"/>
      <c r="G52" s="1248"/>
      <c r="H52" s="1248"/>
      <c r="I52" s="1235"/>
    </row>
    <row r="53" spans="1:9">
      <c r="A53" s="1261"/>
      <c r="B53" s="366" t="s">
        <v>4406</v>
      </c>
      <c r="C53" s="1235"/>
      <c r="D53" s="1232"/>
      <c r="E53" s="1236"/>
      <c r="F53" s="1277"/>
      <c r="G53" s="1248"/>
      <c r="H53" s="1248"/>
      <c r="I53" s="1235"/>
    </row>
    <row r="54" spans="1:9">
      <c r="A54" s="1268"/>
      <c r="B54" s="365" t="s">
        <v>4407</v>
      </c>
      <c r="C54" s="1254"/>
      <c r="D54" s="1241"/>
      <c r="E54" s="1242"/>
      <c r="F54" s="1278"/>
      <c r="G54" s="1279"/>
      <c r="H54" s="1279"/>
      <c r="I54" s="1254"/>
    </row>
    <row r="55" spans="1:9">
      <c r="A55" s="1270"/>
      <c r="B55" s="374" t="s">
        <v>4408</v>
      </c>
      <c r="C55" s="1280"/>
      <c r="D55" s="1281"/>
      <c r="E55" s="1282"/>
      <c r="F55" s="1283"/>
      <c r="G55" s="1273"/>
      <c r="H55" s="1273"/>
      <c r="I55" s="1280"/>
    </row>
    <row r="56" spans="1:9">
      <c r="A56" s="1261"/>
      <c r="B56" s="366" t="s">
        <v>4409</v>
      </c>
      <c r="C56" s="1235"/>
      <c r="D56" s="1232"/>
      <c r="E56" s="1236"/>
      <c r="F56" s="1277"/>
      <c r="G56" s="1248"/>
      <c r="H56" s="1248"/>
      <c r="I56" s="1211"/>
    </row>
    <row r="57" spans="1:9">
      <c r="A57" s="1261"/>
      <c r="B57" s="366" t="s">
        <v>4410</v>
      </c>
      <c r="C57" s="1235"/>
      <c r="D57" s="1232"/>
      <c r="E57" s="1236"/>
      <c r="F57" s="1277"/>
      <c r="G57" s="1248"/>
      <c r="H57" s="1248"/>
      <c r="I57" s="1211"/>
    </row>
    <row r="58" spans="1:9">
      <c r="A58" s="1261"/>
      <c r="B58" s="366" t="s">
        <v>4397</v>
      </c>
      <c r="C58" s="1235"/>
      <c r="D58" s="1232"/>
      <c r="E58" s="1236"/>
      <c r="F58" s="1277"/>
      <c r="G58" s="1248"/>
      <c r="H58" s="1248"/>
      <c r="I58" s="1211"/>
    </row>
    <row r="59" spans="1:9">
      <c r="A59" s="1261"/>
      <c r="B59" s="1275" t="s">
        <v>4411</v>
      </c>
      <c r="C59" s="1235"/>
      <c r="D59" s="1232"/>
      <c r="E59" s="1236"/>
      <c r="F59" s="1277"/>
      <c r="G59" s="1248"/>
      <c r="H59" s="1248" t="s">
        <v>4412</v>
      </c>
      <c r="I59" s="1211" t="s">
        <v>877</v>
      </c>
    </row>
    <row r="60" spans="1:9">
      <c r="A60" s="1261"/>
      <c r="B60" s="1261" t="s">
        <v>4413</v>
      </c>
      <c r="C60" s="1235"/>
      <c r="D60" s="1232"/>
      <c r="E60" s="1236"/>
      <c r="F60" s="1277"/>
      <c r="G60" s="1248"/>
      <c r="H60" s="1248"/>
      <c r="I60" s="1211" t="s">
        <v>364</v>
      </c>
    </row>
    <row r="61" spans="1:9">
      <c r="A61" s="1261"/>
      <c r="B61" s="1261" t="s">
        <v>4414</v>
      </c>
      <c r="C61" s="1235"/>
      <c r="D61" s="1232"/>
      <c r="E61" s="1236"/>
      <c r="F61" s="1277"/>
      <c r="G61" s="1248"/>
      <c r="H61" s="1248"/>
      <c r="I61" s="1211"/>
    </row>
    <row r="62" spans="1:9">
      <c r="A62" s="1261"/>
      <c r="B62" s="1261" t="s">
        <v>4415</v>
      </c>
      <c r="C62" s="1235"/>
      <c r="D62" s="1232"/>
      <c r="E62" s="1236"/>
      <c r="F62" s="1277"/>
      <c r="G62" s="1248"/>
      <c r="H62" s="1248"/>
      <c r="I62" s="1211"/>
    </row>
    <row r="63" spans="1:9">
      <c r="A63" s="1261"/>
      <c r="B63" s="366" t="s">
        <v>4397</v>
      </c>
      <c r="C63" s="1235"/>
      <c r="D63" s="1232"/>
      <c r="E63" s="1236"/>
      <c r="F63" s="1277"/>
      <c r="G63" s="1248"/>
      <c r="H63" s="1248"/>
      <c r="I63" s="1211"/>
    </row>
    <row r="64" spans="1:9">
      <c r="A64" s="1261"/>
      <c r="B64" s="1274" t="s">
        <v>4547</v>
      </c>
      <c r="C64" s="1235"/>
      <c r="D64" s="1232"/>
      <c r="E64" s="1236"/>
      <c r="F64" s="1277"/>
      <c r="G64" s="1248"/>
      <c r="H64" s="1248"/>
      <c r="I64" s="1235"/>
    </row>
    <row r="65" spans="1:9">
      <c r="A65" s="1261"/>
      <c r="B65" s="1275" t="s">
        <v>4416</v>
      </c>
      <c r="C65" s="1235"/>
      <c r="D65" s="1232"/>
      <c r="E65" s="1236"/>
      <c r="F65" s="1277"/>
      <c r="G65" s="1248"/>
      <c r="H65" s="1248" t="s">
        <v>4412</v>
      </c>
      <c r="I65" s="1211" t="s">
        <v>371</v>
      </c>
    </row>
    <row r="66" spans="1:9">
      <c r="A66" s="1261"/>
      <c r="B66" s="1261" t="s">
        <v>4417</v>
      </c>
      <c r="C66" s="1235"/>
      <c r="D66" s="1232"/>
      <c r="E66" s="1236"/>
      <c r="F66" s="1277"/>
      <c r="G66" s="1248"/>
      <c r="H66" s="1248"/>
      <c r="I66" s="1211" t="s">
        <v>364</v>
      </c>
    </row>
    <row r="67" spans="1:9">
      <c r="A67" s="1261"/>
      <c r="B67" s="1261" t="s">
        <v>4418</v>
      </c>
      <c r="C67" s="1235"/>
      <c r="D67" s="1232"/>
      <c r="E67" s="1236"/>
      <c r="F67" s="1277"/>
      <c r="G67" s="1248"/>
      <c r="H67" s="1248"/>
      <c r="I67" s="1235"/>
    </row>
    <row r="68" spans="1:9">
      <c r="A68" s="1261"/>
      <c r="B68" s="1261" t="s">
        <v>4419</v>
      </c>
      <c r="C68" s="1235"/>
      <c r="D68" s="1232"/>
      <c r="E68" s="1236"/>
      <c r="F68" s="1277"/>
      <c r="G68" s="1248"/>
      <c r="H68" s="1248"/>
      <c r="I68" s="1235"/>
    </row>
    <row r="69" spans="1:9">
      <c r="A69" s="1261"/>
      <c r="B69" s="1261" t="s">
        <v>4420</v>
      </c>
      <c r="C69" s="1235"/>
      <c r="D69" s="1232"/>
      <c r="E69" s="1236"/>
      <c r="F69" s="1277"/>
      <c r="G69" s="1248"/>
      <c r="H69" s="1248"/>
      <c r="I69" s="1235"/>
    </row>
    <row r="70" spans="1:9">
      <c r="A70" s="1261"/>
      <c r="B70" s="1261" t="s">
        <v>4421</v>
      </c>
      <c r="C70" s="1235"/>
      <c r="D70" s="1232"/>
      <c r="E70" s="1236"/>
      <c r="F70" s="1277"/>
      <c r="G70" s="1248"/>
      <c r="H70" s="1248"/>
      <c r="I70" s="1235"/>
    </row>
    <row r="71" spans="1:9">
      <c r="A71" s="1261"/>
      <c r="B71" s="366" t="s">
        <v>4397</v>
      </c>
      <c r="C71" s="1235"/>
      <c r="D71" s="1232"/>
      <c r="E71" s="1236"/>
      <c r="F71" s="1277"/>
      <c r="G71" s="1248"/>
      <c r="H71" s="1248"/>
      <c r="I71" s="1235"/>
    </row>
    <row r="72" spans="1:9">
      <c r="A72" s="1261"/>
      <c r="B72" s="1275" t="s">
        <v>4422</v>
      </c>
      <c r="C72" s="1235"/>
      <c r="D72" s="1232"/>
      <c r="E72" s="1236"/>
      <c r="F72" s="1277"/>
      <c r="G72" s="1248"/>
      <c r="H72" s="1248" t="s">
        <v>4412</v>
      </c>
      <c r="I72" s="1235" t="s">
        <v>2942</v>
      </c>
    </row>
    <row r="73" spans="1:9">
      <c r="A73" s="1261"/>
      <c r="B73" s="1261" t="s">
        <v>4423</v>
      </c>
      <c r="C73" s="1235"/>
      <c r="D73" s="1232"/>
      <c r="E73" s="1236"/>
      <c r="F73" s="1277"/>
      <c r="G73" s="1248"/>
      <c r="H73" s="1248"/>
      <c r="I73" s="1235" t="s">
        <v>2940</v>
      </c>
    </row>
    <row r="74" spans="1:9">
      <c r="A74" s="1261"/>
      <c r="B74" s="893" t="s">
        <v>4424</v>
      </c>
      <c r="C74" s="1284"/>
      <c r="D74" s="1285"/>
      <c r="E74" s="1286"/>
      <c r="F74" s="1287"/>
      <c r="G74" s="1288"/>
      <c r="H74" s="1288"/>
      <c r="I74" s="1284"/>
    </row>
    <row r="75" spans="1:9">
      <c r="A75" s="1261"/>
      <c r="B75" s="893" t="s">
        <v>4425</v>
      </c>
      <c r="C75" s="1284"/>
      <c r="D75" s="1285"/>
      <c r="E75" s="1286"/>
      <c r="F75" s="1287"/>
      <c r="G75" s="1288"/>
      <c r="H75" s="1288"/>
      <c r="I75" s="1284"/>
    </row>
    <row r="76" spans="1:9">
      <c r="A76" s="1261"/>
      <c r="B76" s="893" t="s">
        <v>4426</v>
      </c>
      <c r="C76" s="1284"/>
      <c r="D76" s="1285"/>
      <c r="E76" s="1286"/>
      <c r="F76" s="1287"/>
      <c r="G76" s="1288"/>
      <c r="H76" s="1288"/>
      <c r="I76" s="1284"/>
    </row>
    <row r="77" spans="1:9">
      <c r="A77" s="1261"/>
      <c r="B77" s="893" t="s">
        <v>4427</v>
      </c>
      <c r="C77" s="1284"/>
      <c r="D77" s="1285"/>
      <c r="E77" s="1286"/>
      <c r="F77" s="1287"/>
      <c r="G77" s="1288"/>
      <c r="H77" s="1288"/>
      <c r="I77" s="1284"/>
    </row>
    <row r="78" spans="1:9">
      <c r="A78" s="1261"/>
      <c r="B78" s="893" t="s">
        <v>4428</v>
      </c>
      <c r="C78" s="1284"/>
      <c r="D78" s="1285"/>
      <c r="E78" s="1286"/>
      <c r="F78" s="1287"/>
      <c r="G78" s="1288"/>
      <c r="H78" s="1288"/>
      <c r="I78" s="1284"/>
    </row>
    <row r="79" spans="1:9">
      <c r="A79" s="1261"/>
      <c r="B79" s="893" t="s">
        <v>4429</v>
      </c>
      <c r="C79" s="1284"/>
      <c r="D79" s="1285"/>
      <c r="E79" s="1286"/>
      <c r="F79" s="1287"/>
      <c r="G79" s="1288"/>
      <c r="H79" s="1288"/>
      <c r="I79" s="1284"/>
    </row>
    <row r="80" spans="1:9">
      <c r="A80" s="1261"/>
      <c r="B80" s="366" t="s">
        <v>4397</v>
      </c>
      <c r="C80" s="1235"/>
      <c r="D80" s="1232"/>
      <c r="E80" s="1236"/>
      <c r="F80" s="1277"/>
      <c r="G80" s="1248"/>
      <c r="H80" s="1248"/>
      <c r="I80" s="1211"/>
    </row>
    <row r="81" spans="1:9">
      <c r="A81" s="1268"/>
      <c r="B81" s="365"/>
      <c r="C81" s="1254"/>
      <c r="D81" s="1241"/>
      <c r="E81" s="1242"/>
      <c r="F81" s="1278"/>
      <c r="G81" s="1279"/>
      <c r="H81" s="1279"/>
      <c r="I81" s="1239"/>
    </row>
    <row r="82" spans="1:9">
      <c r="A82" s="1270"/>
      <c r="B82" s="1289" t="s">
        <v>4430</v>
      </c>
      <c r="C82" s="1280"/>
      <c r="D82" s="1281"/>
      <c r="E82" s="1282"/>
      <c r="F82" s="1283"/>
      <c r="G82" s="1273"/>
      <c r="H82" s="1273" t="s">
        <v>4412</v>
      </c>
      <c r="I82" s="1280" t="s">
        <v>2942</v>
      </c>
    </row>
    <row r="83" spans="1:9">
      <c r="A83" s="1261"/>
      <c r="B83" s="1261" t="s">
        <v>4431</v>
      </c>
      <c r="C83" s="1235"/>
      <c r="D83" s="1232"/>
      <c r="E83" s="1236"/>
      <c r="F83" s="1277"/>
      <c r="G83" s="1248"/>
      <c r="H83" s="1248"/>
      <c r="I83" s="1235" t="s">
        <v>2940</v>
      </c>
    </row>
    <row r="84" spans="1:9">
      <c r="A84" s="1261"/>
      <c r="B84" s="366" t="s">
        <v>4432</v>
      </c>
      <c r="C84" s="1235"/>
      <c r="D84" s="1232"/>
      <c r="E84" s="1236"/>
      <c r="F84" s="1248"/>
      <c r="G84" s="1248"/>
      <c r="H84" s="1248"/>
      <c r="I84" s="1235"/>
    </row>
    <row r="85" spans="1:9">
      <c r="A85" s="1261"/>
      <c r="B85" s="366" t="s">
        <v>4433</v>
      </c>
      <c r="C85" s="1235"/>
      <c r="D85" s="1232"/>
      <c r="E85" s="1236"/>
      <c r="F85" s="1248"/>
      <c r="G85" s="1248"/>
      <c r="H85" s="1248"/>
      <c r="I85" s="1235"/>
    </row>
    <row r="86" spans="1:9">
      <c r="A86" s="1261"/>
      <c r="B86" s="366" t="s">
        <v>4434</v>
      </c>
      <c r="C86" s="1235"/>
      <c r="D86" s="1232"/>
      <c r="E86" s="1236"/>
      <c r="F86" s="1248"/>
      <c r="G86" s="1248"/>
      <c r="H86" s="1248"/>
      <c r="I86" s="1235"/>
    </row>
    <row r="87" spans="1:9">
      <c r="A87" s="1261"/>
      <c r="B87" s="366" t="s">
        <v>4397</v>
      </c>
      <c r="C87" s="1235"/>
      <c r="D87" s="1232"/>
      <c r="E87" s="1236"/>
      <c r="F87" s="1248"/>
      <c r="G87" s="1248"/>
      <c r="H87" s="1248"/>
      <c r="I87" s="1235"/>
    </row>
    <row r="88" spans="1:9">
      <c r="A88" s="1261"/>
      <c r="B88" s="1275" t="s">
        <v>4435</v>
      </c>
      <c r="C88" s="1235"/>
      <c r="D88" s="1232"/>
      <c r="E88" s="1236"/>
      <c r="F88" s="1248"/>
      <c r="G88" s="1248"/>
      <c r="H88" s="1248" t="s">
        <v>4412</v>
      </c>
      <c r="I88" s="1235" t="s">
        <v>2942</v>
      </c>
    </row>
    <row r="89" spans="1:9">
      <c r="A89" s="1261"/>
      <c r="B89" s="1261" t="s">
        <v>4436</v>
      </c>
      <c r="C89" s="1235"/>
      <c r="D89" s="1232"/>
      <c r="E89" s="1236"/>
      <c r="F89" s="1248"/>
      <c r="G89" s="1248"/>
      <c r="H89" s="1248"/>
      <c r="I89" s="1235" t="s">
        <v>2940</v>
      </c>
    </row>
    <row r="90" spans="1:9">
      <c r="A90" s="1261"/>
      <c r="B90" s="1261" t="s">
        <v>4437</v>
      </c>
      <c r="C90" s="1235"/>
      <c r="D90" s="1232"/>
      <c r="E90" s="1236"/>
      <c r="F90" s="1248"/>
      <c r="G90" s="1248"/>
      <c r="H90" s="1248"/>
      <c r="I90" s="1235"/>
    </row>
    <row r="91" spans="1:9">
      <c r="A91" s="1261"/>
      <c r="B91" s="366" t="s">
        <v>4438</v>
      </c>
      <c r="C91" s="1235"/>
      <c r="D91" s="1232"/>
      <c r="E91" s="1236"/>
      <c r="F91" s="1277"/>
      <c r="G91" s="1248"/>
      <c r="H91" s="1261"/>
      <c r="I91" s="1261"/>
    </row>
    <row r="92" spans="1:9">
      <c r="A92" s="1261"/>
      <c r="B92" s="366" t="s">
        <v>4439</v>
      </c>
      <c r="C92" s="1235"/>
      <c r="D92" s="1232"/>
      <c r="E92" s="1236"/>
      <c r="F92" s="1277"/>
      <c r="G92" s="1248"/>
      <c r="H92" s="1248"/>
      <c r="I92" s="1235"/>
    </row>
    <row r="93" spans="1:9">
      <c r="A93" s="1261"/>
      <c r="B93" s="366" t="s">
        <v>4440</v>
      </c>
      <c r="C93" s="1235"/>
      <c r="D93" s="1232"/>
      <c r="E93" s="1236"/>
      <c r="F93" s="1277"/>
      <c r="G93" s="1248"/>
      <c r="H93" s="1248"/>
      <c r="I93" s="1235"/>
    </row>
    <row r="94" spans="1:9">
      <c r="A94" s="1261"/>
      <c r="B94" s="366" t="s">
        <v>4441</v>
      </c>
      <c r="C94" s="1235"/>
      <c r="D94" s="1232"/>
      <c r="E94" s="1236"/>
      <c r="F94" s="1277"/>
      <c r="G94" s="1248"/>
      <c r="H94" s="1248"/>
      <c r="I94" s="1235"/>
    </row>
    <row r="95" spans="1:9">
      <c r="A95" s="1261"/>
      <c r="B95" s="366" t="s">
        <v>4442</v>
      </c>
      <c r="C95" s="1235"/>
      <c r="D95" s="1232"/>
      <c r="E95" s="1236"/>
      <c r="F95" s="1277"/>
      <c r="G95" s="1248"/>
      <c r="H95" s="1248"/>
      <c r="I95" s="1235"/>
    </row>
    <row r="96" spans="1:9">
      <c r="A96" s="1261"/>
      <c r="B96" s="366" t="s">
        <v>4443</v>
      </c>
      <c r="C96" s="1235"/>
      <c r="D96" s="1232"/>
      <c r="E96" s="1236"/>
      <c r="F96" s="1277"/>
      <c r="G96" s="1248"/>
      <c r="H96" s="1248"/>
      <c r="I96" s="1235"/>
    </row>
    <row r="97" spans="1:9">
      <c r="A97" s="1261"/>
      <c r="B97" s="366" t="s">
        <v>4397</v>
      </c>
      <c r="C97" s="1235"/>
      <c r="D97" s="1232"/>
      <c r="E97" s="1236"/>
      <c r="F97" s="1277"/>
      <c r="G97" s="1248"/>
      <c r="H97" s="1248"/>
      <c r="I97" s="1235"/>
    </row>
    <row r="98" spans="1:9">
      <c r="A98" s="1261"/>
      <c r="B98" s="1274" t="s">
        <v>4548</v>
      </c>
      <c r="C98" s="1235"/>
      <c r="D98" s="1232"/>
      <c r="E98" s="1236"/>
      <c r="F98" s="1277"/>
      <c r="G98" s="1248"/>
      <c r="H98" s="1248"/>
      <c r="I98" s="1235"/>
    </row>
    <row r="99" spans="1:9">
      <c r="A99" s="1261"/>
      <c r="B99" s="1275" t="s">
        <v>4444</v>
      </c>
      <c r="C99" s="1235"/>
      <c r="D99" s="1232"/>
      <c r="E99" s="1236"/>
      <c r="F99" s="1277"/>
      <c r="G99" s="1248"/>
      <c r="H99" s="1248" t="s">
        <v>4412</v>
      </c>
      <c r="I99" s="1235" t="s">
        <v>2942</v>
      </c>
    </row>
    <row r="100" spans="1:9">
      <c r="A100" s="1261"/>
      <c r="B100" s="1261" t="s">
        <v>4445</v>
      </c>
      <c r="C100" s="1235"/>
      <c r="D100" s="1232"/>
      <c r="E100" s="1236"/>
      <c r="F100" s="1277"/>
      <c r="G100" s="1248"/>
      <c r="H100" s="1248"/>
      <c r="I100" s="1235" t="s">
        <v>2940</v>
      </c>
    </row>
    <row r="101" spans="1:9">
      <c r="A101" s="1261"/>
      <c r="B101" s="1261" t="s">
        <v>4446</v>
      </c>
      <c r="C101" s="1235"/>
      <c r="D101" s="1232"/>
      <c r="E101" s="1236"/>
      <c r="F101" s="1277"/>
      <c r="G101" s="1248"/>
      <c r="H101" s="1248"/>
      <c r="I101" s="1235"/>
    </row>
    <row r="102" spans="1:9">
      <c r="A102" s="1261"/>
      <c r="B102" s="366" t="s">
        <v>4447</v>
      </c>
      <c r="C102" s="1235"/>
      <c r="D102" s="1232"/>
      <c r="E102" s="1236"/>
      <c r="F102" s="1248"/>
      <c r="G102" s="1248"/>
      <c r="H102" s="1248"/>
      <c r="I102" s="1235"/>
    </row>
    <row r="103" spans="1:9">
      <c r="A103" s="1261"/>
      <c r="B103" s="366" t="s">
        <v>4448</v>
      </c>
      <c r="C103" s="1235"/>
      <c r="D103" s="1232"/>
      <c r="E103" s="1236"/>
      <c r="F103" s="1277"/>
      <c r="G103" s="1248"/>
      <c r="H103" s="1248"/>
      <c r="I103" s="1235"/>
    </row>
    <row r="104" spans="1:9">
      <c r="A104" s="1261"/>
      <c r="B104" s="366" t="s">
        <v>4449</v>
      </c>
      <c r="C104" s="1235"/>
      <c r="D104" s="1232"/>
      <c r="E104" s="1236"/>
      <c r="F104" s="1277"/>
      <c r="G104" s="1248"/>
      <c r="H104" s="1248"/>
      <c r="I104" s="1235"/>
    </row>
    <row r="105" spans="1:9">
      <c r="A105" s="1261"/>
      <c r="B105" s="366" t="s">
        <v>4397</v>
      </c>
      <c r="C105" s="1235"/>
      <c r="D105" s="1232"/>
      <c r="E105" s="1236"/>
      <c r="F105" s="1277"/>
      <c r="G105" s="1248"/>
      <c r="H105" s="1248"/>
      <c r="I105" s="1235"/>
    </row>
    <row r="106" spans="1:9">
      <c r="A106" s="1261"/>
      <c r="B106" s="366"/>
      <c r="C106" s="1235"/>
      <c r="D106" s="1232"/>
      <c r="E106" s="1236"/>
      <c r="F106" s="1277"/>
      <c r="G106" s="1248"/>
      <c r="H106" s="1248"/>
      <c r="I106" s="1235"/>
    </row>
    <row r="107" spans="1:9">
      <c r="A107" s="1261"/>
      <c r="B107" s="366"/>
      <c r="C107" s="1235"/>
      <c r="D107" s="1232"/>
      <c r="E107" s="1236"/>
      <c r="F107" s="1277"/>
      <c r="G107" s="1248"/>
      <c r="H107" s="1248"/>
      <c r="I107" s="1235"/>
    </row>
    <row r="108" spans="1:9">
      <c r="A108" s="1268"/>
      <c r="B108" s="365"/>
      <c r="C108" s="1254"/>
      <c r="D108" s="1241"/>
      <c r="E108" s="1242"/>
      <c r="F108" s="1278"/>
      <c r="G108" s="1279"/>
      <c r="H108" s="1279"/>
      <c r="I108" s="1254"/>
    </row>
    <row r="109" spans="1:9">
      <c r="A109" s="1270"/>
      <c r="B109" s="1290" t="s">
        <v>4549</v>
      </c>
      <c r="C109" s="1280"/>
      <c r="D109" s="1281"/>
      <c r="E109" s="1282"/>
      <c r="F109" s="1283"/>
      <c r="G109" s="1273"/>
      <c r="H109" s="1273"/>
      <c r="I109" s="1280"/>
    </row>
    <row r="110" spans="1:9">
      <c r="A110" s="1261"/>
      <c r="B110" s="1275" t="s">
        <v>4450</v>
      </c>
      <c r="C110" s="1235"/>
      <c r="D110" s="1232"/>
      <c r="E110" s="1236"/>
      <c r="F110" s="1277"/>
      <c r="G110" s="1248"/>
      <c r="H110" s="1248" t="s">
        <v>4412</v>
      </c>
      <c r="I110" s="1235" t="s">
        <v>2942</v>
      </c>
    </row>
    <row r="111" spans="1:9">
      <c r="A111" s="1261"/>
      <c r="B111" s="366" t="s">
        <v>4451</v>
      </c>
      <c r="C111" s="1235"/>
      <c r="D111" s="1232"/>
      <c r="E111" s="1236"/>
      <c r="F111" s="1277"/>
      <c r="G111" s="1248"/>
      <c r="H111" s="1248"/>
      <c r="I111" s="1235" t="s">
        <v>2940</v>
      </c>
    </row>
    <row r="112" spans="1:9">
      <c r="A112" s="1261"/>
      <c r="B112" s="366" t="s">
        <v>4452</v>
      </c>
      <c r="C112" s="1235"/>
      <c r="D112" s="1232"/>
      <c r="E112" s="1236"/>
      <c r="F112" s="1277"/>
      <c r="G112" s="1248"/>
      <c r="H112" s="1248"/>
      <c r="I112" s="1235"/>
    </row>
    <row r="113" spans="1:9">
      <c r="A113" s="1261"/>
      <c r="B113" s="366" t="s">
        <v>4453</v>
      </c>
      <c r="C113" s="1235"/>
      <c r="D113" s="1232"/>
      <c r="E113" s="1236"/>
      <c r="F113" s="1277"/>
      <c r="G113" s="1248"/>
      <c r="H113" s="1248"/>
      <c r="I113" s="1235"/>
    </row>
    <row r="114" spans="1:9">
      <c r="A114" s="1261"/>
      <c r="B114" s="366" t="s">
        <v>4454</v>
      </c>
      <c r="C114" s="1235"/>
      <c r="D114" s="1232"/>
      <c r="E114" s="1236"/>
      <c r="F114" s="1277"/>
      <c r="G114" s="1248"/>
      <c r="H114" s="1248"/>
      <c r="I114" s="1235"/>
    </row>
    <row r="115" spans="1:9">
      <c r="A115" s="1261"/>
      <c r="B115" s="366" t="s">
        <v>4455</v>
      </c>
      <c r="C115" s="1235"/>
      <c r="D115" s="1232"/>
      <c r="E115" s="1236"/>
      <c r="F115" s="1277"/>
      <c r="G115" s="1248"/>
      <c r="H115" s="1248"/>
      <c r="I115" s="1235"/>
    </row>
    <row r="116" spans="1:9">
      <c r="A116" s="1261"/>
      <c r="B116" s="366" t="s">
        <v>4456</v>
      </c>
      <c r="C116" s="1235"/>
      <c r="D116" s="1232"/>
      <c r="E116" s="1236"/>
      <c r="F116" s="1277"/>
      <c r="G116" s="1248"/>
      <c r="H116" s="1248"/>
      <c r="I116" s="1235"/>
    </row>
    <row r="117" spans="1:9">
      <c r="A117" s="1261"/>
      <c r="B117" s="366" t="s">
        <v>4457</v>
      </c>
      <c r="C117" s="1235"/>
      <c r="D117" s="1232"/>
      <c r="E117" s="1236"/>
      <c r="F117" s="1277"/>
      <c r="G117" s="1248"/>
      <c r="H117" s="1248"/>
      <c r="I117" s="1235"/>
    </row>
    <row r="118" spans="1:9">
      <c r="A118" s="1261"/>
      <c r="B118" s="366" t="s">
        <v>4458</v>
      </c>
      <c r="C118" s="1235"/>
      <c r="D118" s="1232"/>
      <c r="E118" s="1236"/>
      <c r="F118" s="1248"/>
      <c r="G118" s="1248"/>
      <c r="H118" s="1248"/>
      <c r="I118" s="1235"/>
    </row>
    <row r="119" spans="1:9">
      <c r="A119" s="1261"/>
      <c r="B119" s="366" t="s">
        <v>4459</v>
      </c>
      <c r="C119" s="1235"/>
      <c r="D119" s="1232"/>
      <c r="E119" s="1236"/>
      <c r="F119" s="1248"/>
      <c r="G119" s="1248"/>
      <c r="H119" s="1248"/>
      <c r="I119" s="1235"/>
    </row>
    <row r="120" spans="1:9">
      <c r="A120" s="1261"/>
      <c r="B120" s="366" t="s">
        <v>4460</v>
      </c>
      <c r="C120" s="1235"/>
      <c r="D120" s="1232"/>
      <c r="E120" s="1236"/>
      <c r="F120" s="1277"/>
      <c r="G120" s="1248"/>
      <c r="H120" s="1248"/>
      <c r="I120" s="1211"/>
    </row>
    <row r="121" spans="1:9">
      <c r="A121" s="1261"/>
      <c r="B121" s="366" t="s">
        <v>4461</v>
      </c>
      <c r="C121" s="1235"/>
      <c r="D121" s="1232"/>
      <c r="E121" s="1236"/>
      <c r="F121" s="1277"/>
      <c r="G121" s="1248"/>
      <c r="H121" s="1248"/>
      <c r="I121" s="1211"/>
    </row>
    <row r="122" spans="1:9">
      <c r="A122" s="1261"/>
      <c r="B122" s="366" t="s">
        <v>4462</v>
      </c>
      <c r="C122" s="1235"/>
      <c r="D122" s="1232"/>
      <c r="E122" s="1236"/>
      <c r="F122" s="1277"/>
      <c r="G122" s="1248"/>
      <c r="H122" s="1248"/>
      <c r="I122" s="1235"/>
    </row>
    <row r="123" spans="1:9">
      <c r="A123" s="1261"/>
      <c r="B123" s="366" t="s">
        <v>4397</v>
      </c>
      <c r="C123" s="1235"/>
      <c r="D123" s="1232"/>
      <c r="E123" s="1236"/>
      <c r="F123" s="1277"/>
      <c r="G123" s="1248"/>
      <c r="H123" s="1248"/>
      <c r="I123" s="1235"/>
    </row>
    <row r="124" spans="1:9">
      <c r="A124" s="1261"/>
      <c r="B124" s="1275" t="s">
        <v>4463</v>
      </c>
      <c r="C124" s="1235"/>
      <c r="D124" s="1232"/>
      <c r="E124" s="1236"/>
      <c r="F124" s="1277"/>
      <c r="G124" s="1248"/>
      <c r="H124" s="1248" t="s">
        <v>4412</v>
      </c>
      <c r="I124" s="1235" t="s">
        <v>2942</v>
      </c>
    </row>
    <row r="125" spans="1:9">
      <c r="A125" s="1261"/>
      <c r="B125" s="1291" t="s">
        <v>4464</v>
      </c>
      <c r="C125" s="1235"/>
      <c r="D125" s="1232"/>
      <c r="E125" s="1236"/>
      <c r="F125" s="1277"/>
      <c r="G125" s="1248"/>
      <c r="H125" s="1248"/>
      <c r="I125" s="1235" t="s">
        <v>2940</v>
      </c>
    </row>
    <row r="126" spans="1:9">
      <c r="A126" s="1261"/>
      <c r="B126" s="366" t="s">
        <v>4465</v>
      </c>
      <c r="C126" s="1235"/>
      <c r="D126" s="1232"/>
      <c r="E126" s="1236"/>
      <c r="F126" s="1277"/>
      <c r="G126" s="1248"/>
      <c r="H126" s="1248"/>
      <c r="I126" s="1235"/>
    </row>
    <row r="127" spans="1:9">
      <c r="A127" s="1261"/>
      <c r="B127" s="1291" t="s">
        <v>4466</v>
      </c>
      <c r="C127" s="1235"/>
      <c r="D127" s="1232"/>
      <c r="E127" s="1236"/>
      <c r="F127" s="1277"/>
      <c r="G127" s="1248"/>
      <c r="H127" s="1248"/>
      <c r="I127" s="1235"/>
    </row>
    <row r="128" spans="1:9">
      <c r="A128" s="1261"/>
      <c r="B128" s="1291" t="s">
        <v>4467</v>
      </c>
      <c r="C128" s="1235"/>
      <c r="D128" s="1232"/>
      <c r="E128" s="1236"/>
      <c r="F128" s="1277"/>
      <c r="G128" s="1248"/>
      <c r="H128" s="1248"/>
      <c r="I128" s="1235"/>
    </row>
    <row r="129" spans="1:9">
      <c r="A129" s="1261"/>
      <c r="B129" s="366" t="s">
        <v>4468</v>
      </c>
      <c r="C129" s="1235"/>
      <c r="D129" s="1232"/>
      <c r="E129" s="1236"/>
      <c r="F129" s="1277"/>
      <c r="G129" s="1248"/>
      <c r="H129" s="1248"/>
      <c r="I129" s="1235"/>
    </row>
    <row r="130" spans="1:9">
      <c r="A130" s="1261"/>
      <c r="B130" s="1291" t="s">
        <v>4469</v>
      </c>
      <c r="C130" s="1235"/>
      <c r="D130" s="1232"/>
      <c r="E130" s="1236"/>
      <c r="F130" s="1277"/>
      <c r="G130" s="1248"/>
      <c r="H130" s="1248"/>
      <c r="I130" s="1235"/>
    </row>
    <row r="131" spans="1:9">
      <c r="A131" s="1261"/>
      <c r="B131" s="1291" t="s">
        <v>4470</v>
      </c>
      <c r="C131" s="1235"/>
      <c r="D131" s="1232"/>
      <c r="E131" s="1236"/>
      <c r="F131" s="1277"/>
      <c r="G131" s="1248"/>
      <c r="H131" s="1248"/>
      <c r="I131" s="1235"/>
    </row>
    <row r="132" spans="1:9">
      <c r="A132" s="1261"/>
      <c r="B132" s="1291" t="s">
        <v>4471</v>
      </c>
      <c r="C132" s="1235"/>
      <c r="D132" s="1232"/>
      <c r="E132" s="1236"/>
      <c r="F132" s="1277"/>
      <c r="G132" s="1248"/>
      <c r="H132" s="1248"/>
      <c r="I132" s="1235"/>
    </row>
    <row r="133" spans="1:9">
      <c r="A133" s="1261"/>
      <c r="B133" s="1261" t="s">
        <v>4472</v>
      </c>
      <c r="C133" s="1263" t="s">
        <v>4473</v>
      </c>
      <c r="D133" s="1263" t="s">
        <v>4474</v>
      </c>
      <c r="E133" s="1264"/>
      <c r="F133" s="1266">
        <v>4000</v>
      </c>
      <c r="G133" s="1263" t="s">
        <v>320</v>
      </c>
      <c r="H133" s="1263" t="s">
        <v>4475</v>
      </c>
      <c r="I133" s="1235" t="s">
        <v>2942</v>
      </c>
    </row>
    <row r="134" spans="1:9">
      <c r="A134" s="1261"/>
      <c r="B134" s="1261" t="s">
        <v>4476</v>
      </c>
      <c r="C134" s="1263" t="s">
        <v>390</v>
      </c>
      <c r="D134" s="1263" t="s">
        <v>4347</v>
      </c>
      <c r="E134" s="1264"/>
      <c r="F134" s="1292">
        <v>750</v>
      </c>
      <c r="G134" s="1263" t="s">
        <v>319</v>
      </c>
      <c r="H134" s="1263" t="s">
        <v>4475</v>
      </c>
      <c r="I134" s="1235" t="s">
        <v>2940</v>
      </c>
    </row>
    <row r="135" spans="1:9">
      <c r="A135" s="1268"/>
      <c r="B135" s="365" t="s">
        <v>4397</v>
      </c>
      <c r="C135" s="1254"/>
      <c r="D135" s="1241"/>
      <c r="E135" s="1242"/>
      <c r="F135" s="1279"/>
      <c r="G135" s="1279"/>
      <c r="H135" s="1279"/>
      <c r="I135" s="1254"/>
    </row>
    <row r="136" spans="1:9">
      <c r="A136" s="1270"/>
      <c r="B136" s="1289" t="s">
        <v>4477</v>
      </c>
      <c r="C136" s="1280"/>
      <c r="D136" s="1281"/>
      <c r="E136" s="1282"/>
      <c r="F136" s="1273"/>
      <c r="G136" s="1273"/>
      <c r="H136" s="1273" t="s">
        <v>4412</v>
      </c>
      <c r="I136" s="1280" t="s">
        <v>2942</v>
      </c>
    </row>
    <row r="137" spans="1:9">
      <c r="A137" s="1261"/>
      <c r="B137" s="366" t="s">
        <v>4478</v>
      </c>
      <c r="C137" s="1235"/>
      <c r="D137" s="1232"/>
      <c r="E137" s="1236"/>
      <c r="F137" s="1248"/>
      <c r="G137" s="1248"/>
      <c r="H137" s="1248"/>
      <c r="I137" s="1235" t="s">
        <v>2940</v>
      </c>
    </row>
    <row r="138" spans="1:9">
      <c r="A138" s="1261"/>
      <c r="B138" s="366" t="s">
        <v>4479</v>
      </c>
      <c r="C138" s="1235"/>
      <c r="D138" s="1232"/>
      <c r="E138" s="1236"/>
      <c r="F138" s="1248"/>
      <c r="G138" s="1248"/>
      <c r="H138" s="1248"/>
      <c r="I138" s="1235"/>
    </row>
    <row r="139" spans="1:9">
      <c r="A139" s="1261"/>
      <c r="B139" s="366" t="s">
        <v>4480</v>
      </c>
      <c r="C139" s="1235"/>
      <c r="D139" s="1232"/>
      <c r="E139" s="1236"/>
      <c r="F139" s="1248"/>
      <c r="G139" s="1248"/>
      <c r="H139" s="1248"/>
      <c r="I139" s="1235"/>
    </row>
    <row r="140" spans="1:9">
      <c r="A140" s="1261"/>
      <c r="B140" s="366" t="s">
        <v>4481</v>
      </c>
      <c r="C140" s="1235"/>
      <c r="D140" s="1232"/>
      <c r="E140" s="1236"/>
      <c r="F140" s="1248"/>
      <c r="G140" s="1248"/>
      <c r="H140" s="1248"/>
      <c r="I140" s="1235"/>
    </row>
    <row r="141" spans="1:9">
      <c r="A141" s="1261"/>
      <c r="B141" s="366" t="s">
        <v>4482</v>
      </c>
      <c r="C141" s="1235"/>
      <c r="D141" s="1232"/>
      <c r="E141" s="1236"/>
      <c r="F141" s="1248"/>
      <c r="G141" s="1248"/>
      <c r="H141" s="1248"/>
      <c r="I141" s="1235"/>
    </row>
    <row r="142" spans="1:9">
      <c r="A142" s="1261"/>
      <c r="B142" s="366" t="s">
        <v>4483</v>
      </c>
      <c r="C142" s="1235"/>
      <c r="D142" s="1232"/>
      <c r="E142" s="1236"/>
      <c r="F142" s="1248"/>
      <c r="G142" s="1248"/>
      <c r="H142" s="1248"/>
      <c r="I142" s="1235"/>
    </row>
    <row r="143" spans="1:9">
      <c r="A143" s="1261"/>
      <c r="B143" s="366" t="s">
        <v>4484</v>
      </c>
      <c r="C143" s="1235"/>
      <c r="D143" s="1232"/>
      <c r="E143" s="1236"/>
      <c r="F143" s="1248"/>
      <c r="G143" s="1248"/>
      <c r="H143" s="1248"/>
      <c r="I143" s="1235"/>
    </row>
    <row r="144" spans="1:9">
      <c r="A144" s="1261"/>
      <c r="B144" s="366" t="s">
        <v>4397</v>
      </c>
      <c r="C144" s="1235"/>
      <c r="D144" s="1232"/>
      <c r="E144" s="1236"/>
      <c r="F144" s="1277"/>
      <c r="G144" s="1248"/>
      <c r="H144" s="1248"/>
      <c r="I144" s="1235"/>
    </row>
    <row r="145" spans="1:9">
      <c r="A145" s="1261"/>
      <c r="B145" s="1274" t="s">
        <v>4550</v>
      </c>
      <c r="C145" s="1235"/>
      <c r="D145" s="1232"/>
      <c r="E145" s="1236"/>
      <c r="F145" s="1277"/>
      <c r="G145" s="1248"/>
      <c r="H145" s="1248"/>
      <c r="I145" s="1235"/>
    </row>
    <row r="146" spans="1:9">
      <c r="A146" s="1261"/>
      <c r="B146" s="1275" t="s">
        <v>4485</v>
      </c>
      <c r="C146" s="1235"/>
      <c r="D146" s="1232"/>
      <c r="E146" s="1236"/>
      <c r="F146" s="1277"/>
      <c r="G146" s="1248"/>
      <c r="H146" s="1248" t="s">
        <v>4412</v>
      </c>
      <c r="I146" s="1235" t="s">
        <v>2942</v>
      </c>
    </row>
    <row r="147" spans="1:9">
      <c r="A147" s="1261"/>
      <c r="B147" s="1293" t="s">
        <v>4486</v>
      </c>
      <c r="C147" s="1235"/>
      <c r="D147" s="1232"/>
      <c r="E147" s="1236"/>
      <c r="F147" s="1277"/>
      <c r="G147" s="1248"/>
      <c r="H147" s="1248"/>
      <c r="I147" s="1235" t="s">
        <v>2940</v>
      </c>
    </row>
    <row r="148" spans="1:9">
      <c r="A148" s="1261"/>
      <c r="B148" s="366" t="s">
        <v>4487</v>
      </c>
      <c r="C148" s="1235"/>
      <c r="D148" s="1232"/>
      <c r="E148" s="1236"/>
      <c r="F148" s="1277"/>
      <c r="G148" s="1248"/>
      <c r="H148" s="1248"/>
      <c r="I148" s="1235"/>
    </row>
    <row r="149" spans="1:9">
      <c r="A149" s="1261"/>
      <c r="B149" s="366" t="s">
        <v>4488</v>
      </c>
      <c r="C149" s="1235"/>
      <c r="D149" s="1232"/>
      <c r="E149" s="1236"/>
      <c r="F149" s="1277"/>
      <c r="G149" s="1248"/>
      <c r="H149" s="1248"/>
      <c r="I149" s="1235"/>
    </row>
    <row r="150" spans="1:9">
      <c r="A150" s="1261"/>
      <c r="B150" s="1276" t="s">
        <v>4489</v>
      </c>
      <c r="C150" s="1235"/>
      <c r="D150" s="1232"/>
      <c r="E150" s="1236"/>
      <c r="F150" s="1277"/>
      <c r="G150" s="1248"/>
      <c r="H150" s="1248"/>
      <c r="I150" s="1235"/>
    </row>
    <row r="151" spans="1:9">
      <c r="A151" s="1261"/>
      <c r="B151" s="1276" t="s">
        <v>4490</v>
      </c>
      <c r="C151" s="1235"/>
      <c r="D151" s="1232"/>
      <c r="E151" s="1236"/>
      <c r="F151" s="1277"/>
      <c r="G151" s="1248"/>
      <c r="H151" s="1248"/>
      <c r="I151" s="1235"/>
    </row>
    <row r="152" spans="1:9">
      <c r="A152" s="1261"/>
      <c r="B152" s="366" t="s">
        <v>4491</v>
      </c>
      <c r="C152" s="1235"/>
      <c r="D152" s="1232"/>
      <c r="E152" s="1236"/>
      <c r="F152" s="1277"/>
      <c r="G152" s="1248"/>
      <c r="H152" s="1248"/>
      <c r="I152" s="1235"/>
    </row>
    <row r="153" spans="1:9">
      <c r="A153" s="1261"/>
      <c r="B153" s="366" t="s">
        <v>4492</v>
      </c>
      <c r="C153" s="1235"/>
      <c r="D153" s="1232"/>
      <c r="E153" s="1236"/>
      <c r="F153" s="1277"/>
      <c r="G153" s="1248"/>
      <c r="H153" s="1248"/>
      <c r="I153" s="1235"/>
    </row>
    <row r="154" spans="1:9">
      <c r="A154" s="1261"/>
      <c r="B154" s="366" t="s">
        <v>4493</v>
      </c>
      <c r="C154" s="1235"/>
      <c r="D154" s="1232"/>
      <c r="E154" s="1236"/>
      <c r="F154" s="1277"/>
      <c r="G154" s="1248"/>
      <c r="H154" s="1248"/>
      <c r="I154" s="1235"/>
    </row>
    <row r="155" spans="1:9">
      <c r="A155" s="1261"/>
      <c r="B155" s="366" t="s">
        <v>4494</v>
      </c>
      <c r="C155" s="1235"/>
      <c r="D155" s="1232"/>
      <c r="E155" s="1236"/>
      <c r="F155" s="1277"/>
      <c r="G155" s="1248"/>
      <c r="H155" s="1248"/>
      <c r="I155" s="1235"/>
    </row>
    <row r="156" spans="1:9">
      <c r="A156" s="1261"/>
      <c r="B156" s="366" t="s">
        <v>4495</v>
      </c>
      <c r="C156" s="1235"/>
      <c r="D156" s="1232"/>
      <c r="E156" s="1236"/>
      <c r="F156" s="1277"/>
      <c r="G156" s="1248"/>
      <c r="H156" s="1248"/>
      <c r="I156" s="1235"/>
    </row>
    <row r="157" spans="1:9">
      <c r="A157" s="1261"/>
      <c r="B157" s="366" t="s">
        <v>4496</v>
      </c>
      <c r="C157" s="1235"/>
      <c r="D157" s="1232"/>
      <c r="E157" s="1236"/>
      <c r="F157" s="1277"/>
      <c r="G157" s="1248"/>
      <c r="H157" s="1248"/>
      <c r="I157" s="1235"/>
    </row>
    <row r="158" spans="1:9">
      <c r="A158" s="1261"/>
      <c r="B158" s="366" t="s">
        <v>4497</v>
      </c>
      <c r="C158" s="1235"/>
      <c r="D158" s="1232"/>
      <c r="E158" s="1236"/>
      <c r="F158" s="1277"/>
      <c r="G158" s="1248"/>
      <c r="H158" s="1248"/>
      <c r="I158" s="1235"/>
    </row>
    <row r="159" spans="1:9">
      <c r="A159" s="1261"/>
      <c r="B159" s="366" t="s">
        <v>4397</v>
      </c>
      <c r="C159" s="1235"/>
      <c r="D159" s="1232"/>
      <c r="E159" s="1236"/>
      <c r="F159" s="1277"/>
      <c r="G159" s="1248"/>
      <c r="H159" s="1248"/>
      <c r="I159" s="1235"/>
    </row>
    <row r="160" spans="1:9">
      <c r="A160" s="1261"/>
      <c r="B160" s="366"/>
      <c r="C160" s="1235"/>
      <c r="D160" s="1232"/>
      <c r="E160" s="1236"/>
      <c r="F160" s="1277"/>
      <c r="G160" s="1248"/>
      <c r="H160" s="1248"/>
      <c r="I160" s="1235"/>
    </row>
    <row r="161" spans="1:9">
      <c r="A161" s="1261"/>
      <c r="B161" s="366"/>
      <c r="C161" s="1235"/>
      <c r="D161" s="1232"/>
      <c r="E161" s="1236"/>
      <c r="F161" s="1277"/>
      <c r="G161" s="1248"/>
      <c r="H161" s="1248"/>
      <c r="I161" s="1235"/>
    </row>
    <row r="162" spans="1:9">
      <c r="A162" s="1268"/>
      <c r="B162" s="1268"/>
      <c r="C162" s="1267"/>
      <c r="D162" s="1267"/>
      <c r="E162" s="1268"/>
      <c r="F162" s="1268"/>
      <c r="G162" s="1267"/>
      <c r="H162" s="1267"/>
      <c r="I162" s="1267"/>
    </row>
    <row r="163" spans="1:9">
      <c r="A163" s="1270"/>
      <c r="B163" s="1294" t="s">
        <v>4551</v>
      </c>
      <c r="C163" s="1295" t="s">
        <v>4498</v>
      </c>
      <c r="D163" s="1295" t="s">
        <v>350</v>
      </c>
      <c r="E163" s="1270" t="s">
        <v>4499</v>
      </c>
      <c r="F163" s="1296"/>
      <c r="G163" s="1295"/>
      <c r="H163" s="1295" t="s">
        <v>726</v>
      </c>
      <c r="I163" s="1297" t="s">
        <v>668</v>
      </c>
    </row>
    <row r="164" spans="1:9">
      <c r="A164" s="1261"/>
      <c r="B164" s="1298" t="s">
        <v>4552</v>
      </c>
      <c r="C164" s="1299" t="s">
        <v>40</v>
      </c>
      <c r="D164" s="1300"/>
      <c r="E164" s="1301" t="s">
        <v>4500</v>
      </c>
      <c r="F164" s="1302"/>
      <c r="G164" s="1299"/>
      <c r="H164" s="1299"/>
      <c r="I164" s="1300" t="s">
        <v>4501</v>
      </c>
    </row>
    <row r="165" spans="1:9">
      <c r="A165" s="1261"/>
      <c r="B165" s="1298" t="s">
        <v>4553</v>
      </c>
      <c r="C165" s="1299" t="s">
        <v>374</v>
      </c>
      <c r="D165" s="1300"/>
      <c r="E165" s="1301" t="s">
        <v>4502</v>
      </c>
      <c r="F165" s="1302"/>
      <c r="G165" s="1299"/>
      <c r="H165" s="1299"/>
      <c r="I165" s="1300" t="s">
        <v>40</v>
      </c>
    </row>
    <row r="166" spans="1:9">
      <c r="A166" s="1261"/>
      <c r="B166" s="1298" t="s">
        <v>4554</v>
      </c>
      <c r="C166" s="1299"/>
      <c r="D166" s="1300"/>
      <c r="E166" s="1299" t="s">
        <v>4503</v>
      </c>
      <c r="F166" s="1302" t="s">
        <v>4504</v>
      </c>
      <c r="G166" s="1299"/>
      <c r="H166" s="1299" t="s">
        <v>726</v>
      </c>
      <c r="I166" s="1300" t="s">
        <v>374</v>
      </c>
    </row>
    <row r="167" spans="1:9">
      <c r="A167" s="1261"/>
      <c r="B167" s="1298" t="s">
        <v>4505</v>
      </c>
      <c r="C167" s="1299"/>
      <c r="D167" s="1300"/>
      <c r="E167" s="1071" t="s">
        <v>4506</v>
      </c>
      <c r="F167" s="1302" t="s">
        <v>4507</v>
      </c>
      <c r="G167" s="1299"/>
      <c r="H167" s="1299"/>
      <c r="I167" s="1300"/>
    </row>
    <row r="168" spans="1:9">
      <c r="A168" s="1261"/>
      <c r="B168" s="1298" t="s">
        <v>4555</v>
      </c>
      <c r="C168" s="1299"/>
      <c r="D168" s="1300"/>
      <c r="E168" s="1071" t="s">
        <v>4508</v>
      </c>
      <c r="F168" s="1302" t="s">
        <v>4509</v>
      </c>
      <c r="G168" s="1299"/>
      <c r="H168" s="1299" t="s">
        <v>726</v>
      </c>
      <c r="I168" s="1300"/>
    </row>
    <row r="169" spans="1:9">
      <c r="A169" s="1261"/>
      <c r="B169" s="1298" t="s">
        <v>4510</v>
      </c>
      <c r="C169" s="1299"/>
      <c r="D169" s="1300"/>
      <c r="E169" s="700" t="s">
        <v>4511</v>
      </c>
      <c r="F169" s="1302"/>
      <c r="G169" s="1299"/>
      <c r="H169" s="1299"/>
      <c r="I169" s="1300"/>
    </row>
    <row r="170" spans="1:9">
      <c r="A170" s="1261"/>
      <c r="B170" s="1298" t="s">
        <v>4512</v>
      </c>
      <c r="C170" s="1299"/>
      <c r="D170" s="1300"/>
      <c r="E170" s="1071" t="s">
        <v>4513</v>
      </c>
      <c r="F170" s="1302"/>
      <c r="G170" s="1299"/>
      <c r="H170" s="1299"/>
      <c r="I170" s="1300"/>
    </row>
    <row r="171" spans="1:9">
      <c r="A171" s="1261"/>
      <c r="B171" s="1298" t="s">
        <v>4514</v>
      </c>
      <c r="C171" s="1299"/>
      <c r="D171" s="1300"/>
      <c r="E171" s="700" t="s">
        <v>4515</v>
      </c>
      <c r="F171" s="1302"/>
      <c r="G171" s="1299"/>
      <c r="H171" s="1299"/>
      <c r="I171" s="1300"/>
    </row>
    <row r="172" spans="1:9">
      <c r="A172" s="1261"/>
      <c r="B172" s="1298" t="s">
        <v>4516</v>
      </c>
      <c r="C172" s="1299"/>
      <c r="D172" s="1300"/>
      <c r="E172" s="1071" t="s">
        <v>4517</v>
      </c>
      <c r="F172" s="1302"/>
      <c r="G172" s="1299"/>
      <c r="H172" s="1299"/>
      <c r="I172" s="1300"/>
    </row>
    <row r="173" spans="1:9">
      <c r="A173" s="1261"/>
      <c r="B173" s="1298" t="s">
        <v>4518</v>
      </c>
      <c r="C173" s="1299"/>
      <c r="D173" s="1300"/>
      <c r="E173" s="1301" t="s">
        <v>4519</v>
      </c>
      <c r="F173" s="1302"/>
      <c r="G173" s="1299"/>
      <c r="H173" s="1299"/>
      <c r="I173" s="1300"/>
    </row>
    <row r="174" spans="1:9">
      <c r="A174" s="1261"/>
      <c r="B174" s="366" t="s">
        <v>4520</v>
      </c>
      <c r="C174" s="1299"/>
      <c r="D174" s="1300"/>
      <c r="E174" s="1299"/>
      <c r="F174" s="1302"/>
      <c r="G174" s="1299"/>
      <c r="H174" s="1299"/>
      <c r="I174" s="1300"/>
    </row>
    <row r="175" spans="1:9">
      <c r="A175" s="1261"/>
      <c r="B175" s="366" t="s">
        <v>4521</v>
      </c>
      <c r="C175" s="1299"/>
      <c r="D175" s="1300"/>
      <c r="E175" s="1299"/>
      <c r="F175" s="1302"/>
      <c r="G175" s="1299"/>
      <c r="H175" s="1299"/>
      <c r="I175" s="1300"/>
    </row>
    <row r="176" spans="1:9">
      <c r="A176" s="1261"/>
      <c r="B176" s="1298" t="s">
        <v>4556</v>
      </c>
      <c r="C176" s="1299"/>
      <c r="D176" s="1300"/>
      <c r="E176" s="1299"/>
      <c r="F176" s="1302"/>
      <c r="G176" s="1299"/>
      <c r="H176" s="1299" t="s">
        <v>726</v>
      </c>
      <c r="I176" s="1300" t="s">
        <v>668</v>
      </c>
    </row>
    <row r="177" spans="1:9">
      <c r="A177" s="1261"/>
      <c r="B177" s="1298" t="s">
        <v>4522</v>
      </c>
      <c r="C177" s="1299"/>
      <c r="D177" s="1300"/>
      <c r="E177" s="1299"/>
      <c r="F177" s="1302"/>
      <c r="G177" s="1299"/>
      <c r="H177" s="1299"/>
      <c r="I177" s="1303" t="s">
        <v>4501</v>
      </c>
    </row>
    <row r="178" spans="1:9">
      <c r="A178" s="1261"/>
      <c r="B178" s="231" t="s">
        <v>4523</v>
      </c>
      <c r="C178" s="1299" t="s">
        <v>4524</v>
      </c>
      <c r="D178" s="1300"/>
      <c r="E178" s="1299"/>
      <c r="F178" s="1302"/>
      <c r="G178" s="1299"/>
      <c r="H178" s="1248" t="s">
        <v>4525</v>
      </c>
      <c r="I178" s="1300"/>
    </row>
    <row r="179" spans="1:9">
      <c r="A179" s="1261"/>
      <c r="B179" s="529" t="s">
        <v>4526</v>
      </c>
      <c r="C179" s="1299"/>
      <c r="D179" s="1300"/>
      <c r="E179" s="1299"/>
      <c r="F179" s="1302"/>
      <c r="G179" s="1299"/>
      <c r="H179" s="1248" t="s">
        <v>3779</v>
      </c>
      <c r="I179" s="1300"/>
    </row>
    <row r="180" spans="1:9">
      <c r="A180" s="1261"/>
      <c r="B180" s="529" t="s">
        <v>4527</v>
      </c>
      <c r="C180" s="1299"/>
      <c r="D180" s="1300"/>
      <c r="E180" s="1299"/>
      <c r="F180" s="1302"/>
      <c r="G180" s="1299"/>
      <c r="I180" s="1300"/>
    </row>
    <row r="181" spans="1:9">
      <c r="A181" s="1261"/>
      <c r="B181" s="231" t="s">
        <v>4528</v>
      </c>
      <c r="C181" s="1299"/>
      <c r="D181" s="1300"/>
      <c r="E181" s="1299"/>
      <c r="F181" s="1302"/>
      <c r="G181" s="1299"/>
      <c r="H181" s="1248" t="s">
        <v>379</v>
      </c>
      <c r="I181" s="1300"/>
    </row>
    <row r="182" spans="1:9">
      <c r="A182" s="1261"/>
      <c r="B182" s="529" t="s">
        <v>4529</v>
      </c>
      <c r="C182" s="1299"/>
      <c r="D182" s="1300"/>
      <c r="E182" s="1299"/>
      <c r="F182" s="1302"/>
      <c r="G182" s="1299"/>
      <c r="H182" s="1248" t="s">
        <v>3374</v>
      </c>
      <c r="I182" s="1300"/>
    </row>
    <row r="183" spans="1:9">
      <c r="A183" s="1261"/>
      <c r="B183" s="231" t="s">
        <v>4530</v>
      </c>
      <c r="C183" s="1299"/>
      <c r="D183" s="1300"/>
      <c r="E183" s="1299"/>
      <c r="F183" s="1302"/>
      <c r="G183" s="1299"/>
      <c r="H183" s="1299"/>
      <c r="I183" s="1300"/>
    </row>
    <row r="184" spans="1:9">
      <c r="A184" s="1261"/>
      <c r="B184" s="231" t="s">
        <v>4531</v>
      </c>
      <c r="C184" s="1299"/>
      <c r="D184" s="1300"/>
      <c r="E184" s="1299"/>
      <c r="F184" s="1302"/>
      <c r="G184" s="1299"/>
      <c r="H184" s="1299"/>
      <c r="I184" s="1300"/>
    </row>
    <row r="185" spans="1:9">
      <c r="A185" s="1261"/>
      <c r="B185" s="142" t="s">
        <v>4532</v>
      </c>
      <c r="C185" s="1299"/>
      <c r="D185" s="1300"/>
      <c r="E185" s="1299"/>
      <c r="F185" s="1302"/>
      <c r="G185" s="1299"/>
      <c r="H185" s="1248" t="s">
        <v>3374</v>
      </c>
      <c r="I185" s="1300"/>
    </row>
    <row r="186" spans="1:9">
      <c r="A186" s="1261"/>
      <c r="B186" s="142" t="s">
        <v>4533</v>
      </c>
      <c r="C186" s="1299" t="s">
        <v>4534</v>
      </c>
      <c r="D186" s="1300"/>
      <c r="E186" s="1299"/>
      <c r="F186" s="1302">
        <v>15000</v>
      </c>
      <c r="G186" s="1299" t="s">
        <v>319</v>
      </c>
      <c r="H186" s="1299" t="s">
        <v>1531</v>
      </c>
      <c r="I186" s="1300"/>
    </row>
    <row r="187" spans="1:9">
      <c r="A187" s="1261"/>
      <c r="B187" s="542" t="s">
        <v>4535</v>
      </c>
      <c r="C187" s="1299"/>
      <c r="D187" s="1300"/>
      <c r="E187" s="1299"/>
      <c r="F187" s="1302"/>
      <c r="G187" s="1299"/>
      <c r="H187" s="1248" t="s">
        <v>3374</v>
      </c>
      <c r="I187" s="1300"/>
    </row>
    <row r="188" spans="1:9">
      <c r="A188" s="1261"/>
      <c r="B188" s="542"/>
      <c r="C188" s="1299"/>
      <c r="D188" s="1300"/>
      <c r="E188" s="1299"/>
      <c r="F188" s="1302"/>
      <c r="G188" s="1299"/>
      <c r="H188" s="1248"/>
      <c r="I188" s="1300"/>
    </row>
    <row r="189" spans="1:9">
      <c r="A189" s="1268"/>
      <c r="B189" s="1304"/>
      <c r="C189" s="1305"/>
      <c r="D189" s="1306"/>
      <c r="E189" s="1305"/>
      <c r="F189" s="1307"/>
      <c r="G189" s="1305"/>
      <c r="H189" s="1279"/>
      <c r="I189" s="1306"/>
    </row>
    <row r="190" spans="1:9">
      <c r="A190" s="1270"/>
      <c r="B190" s="231" t="s">
        <v>4536</v>
      </c>
      <c r="C190" s="1295" t="s">
        <v>4537</v>
      </c>
      <c r="D190" s="1297"/>
      <c r="E190" s="1295"/>
      <c r="F190" s="1296"/>
      <c r="G190" s="1295"/>
      <c r="H190" s="1273" t="s">
        <v>3374</v>
      </c>
      <c r="I190" s="1297"/>
    </row>
    <row r="191" spans="1:9">
      <c r="A191" s="1261"/>
      <c r="B191" s="231" t="s">
        <v>4538</v>
      </c>
      <c r="C191" s="1299" t="s">
        <v>2932</v>
      </c>
      <c r="D191" s="1300"/>
      <c r="E191" s="1299"/>
      <c r="F191" s="1308"/>
      <c r="G191" s="1299"/>
      <c r="H191" s="1299"/>
      <c r="I191" s="1300"/>
    </row>
    <row r="192" spans="1:9">
      <c r="A192" s="1261"/>
      <c r="B192" s="231" t="s">
        <v>4539</v>
      </c>
      <c r="C192" s="1299" t="s">
        <v>4540</v>
      </c>
      <c r="D192" s="1300"/>
      <c r="E192" s="1299"/>
      <c r="F192" s="1302"/>
      <c r="G192" s="1299"/>
      <c r="H192" s="1299"/>
      <c r="I192" s="1300"/>
    </row>
    <row r="193" spans="1:9">
      <c r="A193" s="1261"/>
      <c r="B193" s="1298" t="s">
        <v>4557</v>
      </c>
      <c r="C193" s="1299" t="s">
        <v>4541</v>
      </c>
      <c r="D193" s="1300"/>
      <c r="E193" s="1299"/>
      <c r="F193" s="1302"/>
      <c r="G193" s="1299"/>
      <c r="H193" s="1299" t="s">
        <v>4542</v>
      </c>
      <c r="I193" s="1299" t="s">
        <v>2940</v>
      </c>
    </row>
    <row r="194" spans="1:9">
      <c r="A194" s="1261"/>
      <c r="B194" s="1298" t="s">
        <v>4558</v>
      </c>
      <c r="C194" s="1299" t="s">
        <v>4541</v>
      </c>
      <c r="D194" s="1300"/>
      <c r="E194" s="1299"/>
      <c r="F194" s="1302"/>
      <c r="G194" s="1299"/>
      <c r="H194" s="1299" t="s">
        <v>4542</v>
      </c>
      <c r="I194" s="1299" t="s">
        <v>2942</v>
      </c>
    </row>
    <row r="195" spans="1:9">
      <c r="A195" s="1261"/>
      <c r="B195" s="366"/>
      <c r="C195" s="1299"/>
      <c r="D195" s="1300"/>
      <c r="E195" s="1299"/>
      <c r="F195" s="1302"/>
      <c r="G195" s="1299"/>
      <c r="H195" s="1299"/>
      <c r="I195" s="1299"/>
    </row>
    <row r="196" spans="1:9">
      <c r="A196" s="1261"/>
      <c r="B196" s="366"/>
      <c r="C196" s="1263"/>
      <c r="D196" s="1263"/>
      <c r="E196" s="1264"/>
      <c r="F196" s="1263"/>
      <c r="G196" s="1263"/>
      <c r="H196" s="1299"/>
      <c r="I196" s="1263"/>
    </row>
    <row r="197" spans="1:9">
      <c r="A197" s="1268"/>
      <c r="B197" s="1268"/>
      <c r="C197" s="1267"/>
      <c r="D197" s="1267"/>
      <c r="E197" s="1309"/>
      <c r="F197" s="1267"/>
      <c r="G197" s="1267"/>
      <c r="H197" s="1267"/>
      <c r="I197" s="1267"/>
    </row>
    <row r="198" spans="1:9">
      <c r="B198" s="1310"/>
      <c r="C198" s="1311"/>
      <c r="D198" s="1311"/>
      <c r="E198" s="1312" t="s">
        <v>427</v>
      </c>
      <c r="F198" s="1311">
        <f>SUM(F14:F197)</f>
        <v>19750</v>
      </c>
      <c r="G198" s="1313" t="s">
        <v>319</v>
      </c>
      <c r="H198" s="1311"/>
      <c r="I198" s="1311"/>
    </row>
    <row r="199" spans="1:9">
      <c r="E199" s="878" t="s">
        <v>4543</v>
      </c>
      <c r="F199" s="700">
        <v>15750</v>
      </c>
    </row>
    <row r="200" spans="1:9">
      <c r="B200" s="700"/>
      <c r="E200" s="878" t="s">
        <v>4544</v>
      </c>
      <c r="F200" s="700">
        <v>4000</v>
      </c>
    </row>
  </sheetData>
  <mergeCells count="11">
    <mergeCell ref="B12:C12"/>
    <mergeCell ref="A1:I1"/>
    <mergeCell ref="A2:H2"/>
    <mergeCell ref="A9:A10"/>
    <mergeCell ref="B9:B10"/>
    <mergeCell ref="C9:C10"/>
    <mergeCell ref="D9:D10"/>
    <mergeCell ref="E9:E10"/>
    <mergeCell ref="F9:G9"/>
    <mergeCell ref="H9:H10"/>
    <mergeCell ref="I9:I10"/>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46" workbookViewId="0">
      <selection activeCell="E69" sqref="E69"/>
    </sheetView>
  </sheetViews>
  <sheetFormatPr defaultColWidth="9" defaultRowHeight="18.75"/>
  <cols>
    <col min="1" max="1" width="6.625" style="238" customWidth="1"/>
    <col min="2" max="2" width="74.375" style="238" customWidth="1"/>
    <col min="3" max="3" width="11" style="238" customWidth="1"/>
    <col min="4" max="4" width="9.375" style="238" customWidth="1"/>
    <col min="5" max="5" width="13.875" style="782" customWidth="1"/>
    <col min="6" max="7" width="8.25" style="238" customWidth="1"/>
    <col min="8" max="8" width="10.375" style="238" customWidth="1"/>
    <col min="9" max="9" width="16.125" style="238" customWidth="1"/>
    <col min="10" max="16384" width="9" style="238"/>
  </cols>
  <sheetData>
    <row r="1" spans="1:9" ht="21">
      <c r="A1" s="3241" t="s">
        <v>702</v>
      </c>
      <c r="B1" s="3241"/>
      <c r="C1" s="3241"/>
      <c r="D1" s="3241"/>
      <c r="E1" s="3241"/>
      <c r="F1" s="3241"/>
      <c r="G1" s="3241"/>
      <c r="H1" s="3241"/>
      <c r="I1" s="3241"/>
    </row>
    <row r="2" spans="1:9" ht="21">
      <c r="A2" s="3241" t="s">
        <v>1645</v>
      </c>
      <c r="B2" s="3241"/>
      <c r="C2" s="3241"/>
      <c r="D2" s="3241"/>
      <c r="E2" s="3241"/>
      <c r="F2" s="3241"/>
      <c r="G2" s="3241"/>
      <c r="H2" s="3241"/>
      <c r="I2" s="3241"/>
    </row>
    <row r="3" spans="1:9">
      <c r="A3" s="2262" t="s">
        <v>1646</v>
      </c>
    </row>
    <row r="4" spans="1:9">
      <c r="A4" s="250" t="s">
        <v>1647</v>
      </c>
    </row>
    <row r="5" spans="1:9">
      <c r="A5" s="250" t="s">
        <v>1648</v>
      </c>
    </row>
    <row r="6" spans="1:9">
      <c r="A6" s="250" t="s">
        <v>1649</v>
      </c>
    </row>
    <row r="7" spans="1:9">
      <c r="A7" s="250"/>
      <c r="B7" s="238" t="s">
        <v>1650</v>
      </c>
    </row>
    <row r="8" spans="1:9">
      <c r="A8" s="250" t="s">
        <v>1651</v>
      </c>
    </row>
    <row r="9" spans="1:9">
      <c r="A9" s="250"/>
      <c r="B9" s="238" t="s">
        <v>1652</v>
      </c>
    </row>
    <row r="10" spans="1:9">
      <c r="A10" s="250"/>
      <c r="B10" s="238" t="s">
        <v>1653</v>
      </c>
    </row>
    <row r="11" spans="1:9" ht="27.75" customHeight="1">
      <c r="A11" s="3242" t="s">
        <v>0</v>
      </c>
      <c r="B11" s="3242" t="s">
        <v>325</v>
      </c>
      <c r="C11" s="3242" t="s">
        <v>1654</v>
      </c>
      <c r="D11" s="3242" t="s">
        <v>1</v>
      </c>
      <c r="E11" s="3242" t="s">
        <v>327</v>
      </c>
      <c r="F11" s="3243" t="s">
        <v>2</v>
      </c>
      <c r="G11" s="3243"/>
      <c r="H11" s="3242" t="s">
        <v>1439</v>
      </c>
      <c r="I11" s="3242" t="s">
        <v>5</v>
      </c>
    </row>
    <row r="12" spans="1:9" ht="18" customHeight="1">
      <c r="A12" s="3242"/>
      <c r="B12" s="3242"/>
      <c r="C12" s="3242"/>
      <c r="D12" s="3242"/>
      <c r="E12" s="3242"/>
      <c r="F12" s="2131" t="s">
        <v>3</v>
      </c>
      <c r="G12" s="2131" t="s">
        <v>4</v>
      </c>
      <c r="H12" s="3242"/>
      <c r="I12" s="3242"/>
    </row>
    <row r="13" spans="1:9" ht="18" customHeight="1">
      <c r="A13" s="2131"/>
      <c r="B13" s="2263" t="s">
        <v>4188</v>
      </c>
      <c r="C13" s="2131"/>
      <c r="D13" s="2131"/>
      <c r="E13" s="2131" t="s">
        <v>5888</v>
      </c>
      <c r="F13" s="2131"/>
      <c r="G13" s="2131"/>
      <c r="H13" s="2131"/>
      <c r="I13" s="2131"/>
    </row>
    <row r="14" spans="1:9" ht="18" customHeight="1">
      <c r="A14" s="2131"/>
      <c r="B14" s="2263" t="s">
        <v>4189</v>
      </c>
      <c r="C14" s="2131"/>
      <c r="D14" s="2131"/>
      <c r="E14" s="2131" t="s">
        <v>5889</v>
      </c>
      <c r="F14" s="2131"/>
      <c r="G14" s="2131"/>
      <c r="H14" s="2131"/>
      <c r="I14" s="2131"/>
    </row>
    <row r="15" spans="1:9" ht="18" customHeight="1">
      <c r="A15" s="2264">
        <v>1</v>
      </c>
      <c r="B15" s="2265" t="s">
        <v>1655</v>
      </c>
      <c r="C15" s="2131"/>
      <c r="D15" s="2131"/>
      <c r="E15" s="2131" t="s">
        <v>5890</v>
      </c>
      <c r="F15" s="2131"/>
      <c r="G15" s="2131"/>
      <c r="I15" s="2131"/>
    </row>
    <row r="16" spans="1:9" ht="18" customHeight="1">
      <c r="A16" s="1804"/>
      <c r="B16" s="2266" t="s">
        <v>1656</v>
      </c>
      <c r="C16" s="2131" t="s">
        <v>1657</v>
      </c>
      <c r="D16" s="2131" t="s">
        <v>40</v>
      </c>
      <c r="E16" s="2267"/>
      <c r="F16" s="2268"/>
      <c r="G16" s="2131"/>
      <c r="H16" s="2269" t="s">
        <v>1658</v>
      </c>
      <c r="I16" s="2131" t="s">
        <v>1659</v>
      </c>
    </row>
    <row r="17" spans="1:9" ht="18" customHeight="1">
      <c r="A17" s="1804"/>
      <c r="B17" s="2266" t="s">
        <v>1660</v>
      </c>
      <c r="C17" s="2131"/>
      <c r="D17" s="2131"/>
      <c r="E17" s="2131"/>
      <c r="F17" s="2131"/>
      <c r="G17" s="2131"/>
      <c r="H17" s="2131"/>
      <c r="I17" s="2131" t="s">
        <v>1661</v>
      </c>
    </row>
    <row r="18" spans="1:9" ht="18" customHeight="1">
      <c r="A18" s="1804"/>
      <c r="B18" s="2266" t="s">
        <v>1662</v>
      </c>
      <c r="C18" s="2131"/>
      <c r="D18" s="2131"/>
      <c r="E18" s="2131"/>
      <c r="F18" s="2131"/>
      <c r="G18" s="2131"/>
      <c r="H18" s="2131"/>
      <c r="I18" s="2131"/>
    </row>
    <row r="19" spans="1:9" ht="18" customHeight="1">
      <c r="A19" s="2264">
        <v>2</v>
      </c>
      <c r="B19" s="2265" t="s">
        <v>5891</v>
      </c>
      <c r="C19" s="2131"/>
      <c r="D19" s="2131"/>
      <c r="E19" s="2131"/>
      <c r="F19" s="2131"/>
      <c r="G19" s="2131"/>
      <c r="H19" s="2131"/>
      <c r="I19" s="2131"/>
    </row>
    <row r="20" spans="1:9" ht="18" customHeight="1">
      <c r="A20" s="1804"/>
      <c r="B20" s="2270" t="s">
        <v>1663</v>
      </c>
      <c r="C20" s="2131"/>
      <c r="D20" s="2131"/>
      <c r="E20" s="2131"/>
      <c r="F20" s="2131"/>
      <c r="G20" s="2131"/>
      <c r="H20" s="2271" t="s">
        <v>568</v>
      </c>
      <c r="I20" s="2131" t="s">
        <v>1661</v>
      </c>
    </row>
    <row r="21" spans="1:9" ht="18" customHeight="1">
      <c r="A21" s="1804"/>
      <c r="B21" s="2272" t="s">
        <v>1664</v>
      </c>
      <c r="C21" s="2131"/>
      <c r="D21" s="2131"/>
      <c r="E21" s="2131"/>
      <c r="F21" s="2131"/>
      <c r="G21" s="2131"/>
      <c r="H21" s="2131"/>
      <c r="I21" s="2131"/>
    </row>
    <row r="22" spans="1:9" ht="18" customHeight="1">
      <c r="A22" s="1804"/>
      <c r="B22" s="2273" t="s">
        <v>5892</v>
      </c>
      <c r="C22" s="2131"/>
      <c r="D22" s="2131"/>
      <c r="E22" s="2131"/>
      <c r="F22" s="2131"/>
      <c r="G22" s="2131"/>
      <c r="H22" s="2131"/>
      <c r="I22" s="2131" t="s">
        <v>1665</v>
      </c>
    </row>
    <row r="23" spans="1:9" ht="18" customHeight="1">
      <c r="A23" s="1804"/>
      <c r="B23" s="2274" t="s">
        <v>5893</v>
      </c>
      <c r="C23" s="2131"/>
      <c r="D23" s="2131"/>
      <c r="E23" s="2131"/>
      <c r="F23" s="2131"/>
      <c r="G23" s="2131"/>
      <c r="H23" s="2275" t="s">
        <v>5894</v>
      </c>
      <c r="I23" s="2131" t="s">
        <v>1666</v>
      </c>
    </row>
    <row r="24" spans="1:9" ht="18" customHeight="1">
      <c r="A24" s="1804"/>
      <c r="B24" s="2274" t="s">
        <v>5895</v>
      </c>
      <c r="C24" s="2131"/>
      <c r="D24" s="2131"/>
      <c r="E24" s="2131"/>
      <c r="F24" s="2131"/>
      <c r="G24" s="2131"/>
      <c r="H24" s="2269">
        <v>23255</v>
      </c>
      <c r="I24" s="2131"/>
    </row>
    <row r="25" spans="1:9" ht="18" customHeight="1">
      <c r="A25" s="1804"/>
      <c r="B25" s="2274" t="s">
        <v>5896</v>
      </c>
      <c r="C25" s="2131"/>
      <c r="D25" s="2131"/>
      <c r="E25" s="2131"/>
      <c r="F25" s="2131"/>
      <c r="G25" s="2131"/>
      <c r="H25" s="2131"/>
      <c r="I25" s="2131"/>
    </row>
    <row r="26" spans="1:9" ht="18" customHeight="1">
      <c r="A26" s="1804"/>
      <c r="B26" s="2274" t="s">
        <v>5897</v>
      </c>
      <c r="C26" s="2131"/>
      <c r="D26" s="2131"/>
      <c r="E26" s="2131"/>
      <c r="F26" s="2131"/>
      <c r="G26" s="2131"/>
      <c r="H26" s="2131"/>
      <c r="I26" s="2131"/>
    </row>
    <row r="27" spans="1:9" ht="18" customHeight="1">
      <c r="A27" s="1804"/>
      <c r="B27" s="2274" t="s">
        <v>5898</v>
      </c>
      <c r="C27" s="2131"/>
      <c r="D27" s="2131"/>
      <c r="E27" s="2131"/>
      <c r="F27" s="2131"/>
      <c r="G27" s="2131"/>
      <c r="H27" s="2131"/>
      <c r="I27" s="2131"/>
    </row>
    <row r="28" spans="1:9" ht="18" customHeight="1">
      <c r="A28" s="1804"/>
      <c r="B28" s="2274" t="s">
        <v>5899</v>
      </c>
      <c r="C28" s="2131"/>
      <c r="D28" s="2131"/>
      <c r="E28" s="2131"/>
      <c r="F28" s="2131"/>
      <c r="G28" s="2131"/>
      <c r="H28" s="2131"/>
      <c r="I28" s="2131"/>
    </row>
    <row r="29" spans="1:9" ht="18" customHeight="1">
      <c r="A29" s="1804"/>
      <c r="B29" s="2274" t="s">
        <v>5900</v>
      </c>
      <c r="C29" s="2131"/>
      <c r="D29" s="2131"/>
      <c r="E29" s="2131"/>
      <c r="F29" s="2131"/>
      <c r="G29" s="2131"/>
      <c r="H29" s="2131"/>
      <c r="I29" s="2131"/>
    </row>
    <row r="30" spans="1:9" ht="18" customHeight="1">
      <c r="A30" s="1804"/>
      <c r="B30" s="2274" t="s">
        <v>5901</v>
      </c>
      <c r="C30" s="2131"/>
      <c r="D30" s="2131"/>
      <c r="E30" s="2131"/>
      <c r="F30" s="2131"/>
      <c r="G30" s="2131"/>
      <c r="H30" s="2131"/>
      <c r="I30" s="2131"/>
    </row>
    <row r="31" spans="1:9" ht="18" customHeight="1">
      <c r="A31" s="1804"/>
      <c r="B31" s="2274" t="s">
        <v>5902</v>
      </c>
      <c r="C31" s="2131"/>
      <c r="D31" s="2131"/>
      <c r="E31" s="2131"/>
      <c r="F31" s="2131"/>
      <c r="G31" s="2131"/>
      <c r="H31" s="1803"/>
      <c r="I31" s="1803"/>
    </row>
    <row r="32" spans="1:9">
      <c r="A32" s="2264">
        <v>3</v>
      </c>
      <c r="B32" s="2276" t="s">
        <v>1667</v>
      </c>
      <c r="C32" s="1804"/>
      <c r="D32" s="1803"/>
      <c r="E32" s="1804"/>
      <c r="F32" s="1803"/>
      <c r="G32" s="1803"/>
      <c r="H32" s="1803"/>
      <c r="I32" s="1804" t="s">
        <v>1457</v>
      </c>
    </row>
    <row r="33" spans="1:9">
      <c r="A33" s="1803"/>
      <c r="B33" s="2277" t="s">
        <v>1668</v>
      </c>
      <c r="C33" s="1804"/>
      <c r="D33" s="1803"/>
      <c r="E33" s="1804"/>
      <c r="F33" s="1803"/>
      <c r="G33" s="1803"/>
      <c r="H33" s="1803"/>
      <c r="I33" s="1804" t="s">
        <v>1666</v>
      </c>
    </row>
    <row r="34" spans="1:9">
      <c r="A34" s="1803"/>
      <c r="B34" s="2278" t="s">
        <v>1669</v>
      </c>
      <c r="C34" s="1804" t="s">
        <v>384</v>
      </c>
      <c r="D34" s="1804" t="s">
        <v>40</v>
      </c>
      <c r="E34" s="2267"/>
      <c r="F34" s="2279">
        <f>25*25*4</f>
        <v>2500</v>
      </c>
      <c r="G34" s="1804" t="s">
        <v>319</v>
      </c>
      <c r="H34" s="1803" t="s">
        <v>5903</v>
      </c>
      <c r="I34" s="1804" t="s">
        <v>1404</v>
      </c>
    </row>
    <row r="35" spans="1:9">
      <c r="A35" s="1803"/>
      <c r="B35" s="2278" t="s">
        <v>5904</v>
      </c>
      <c r="C35" s="1804"/>
      <c r="D35" s="1803"/>
      <c r="E35" s="1804"/>
      <c r="F35" s="2280"/>
      <c r="G35" s="1803"/>
      <c r="H35" s="1803"/>
      <c r="I35" s="1804"/>
    </row>
    <row r="36" spans="1:9">
      <c r="A36" s="1803"/>
      <c r="B36" s="2278" t="s">
        <v>1670</v>
      </c>
      <c r="C36" s="1804" t="s">
        <v>384</v>
      </c>
      <c r="D36" s="1804" t="s">
        <v>40</v>
      </c>
      <c r="E36" s="2267"/>
      <c r="F36" s="2279">
        <f>100*25*2+3600</f>
        <v>8600</v>
      </c>
      <c r="G36" s="1804" t="s">
        <v>319</v>
      </c>
      <c r="H36" s="1803" t="s">
        <v>1516</v>
      </c>
      <c r="I36" s="1804" t="s">
        <v>1457</v>
      </c>
    </row>
    <row r="37" spans="1:9">
      <c r="A37" s="1803"/>
      <c r="B37" s="2278" t="s">
        <v>1671</v>
      </c>
      <c r="C37" s="1804"/>
      <c r="D37" s="1803"/>
      <c r="E37" s="1804"/>
      <c r="F37" s="2280"/>
      <c r="G37" s="1803"/>
      <c r="H37" s="1803"/>
      <c r="I37" s="1804" t="s">
        <v>1666</v>
      </c>
    </row>
    <row r="38" spans="1:9">
      <c r="A38" s="1803"/>
      <c r="B38" s="2278" t="s">
        <v>1672</v>
      </c>
      <c r="C38" s="1804"/>
      <c r="D38" s="1803"/>
      <c r="E38" s="1804"/>
      <c r="F38" s="2280"/>
      <c r="G38" s="1803"/>
      <c r="H38" s="1803"/>
      <c r="I38" s="1804" t="s">
        <v>1404</v>
      </c>
    </row>
    <row r="39" spans="1:9">
      <c r="A39" s="1803"/>
      <c r="B39" s="2277" t="s">
        <v>1673</v>
      </c>
      <c r="C39" s="1804"/>
      <c r="D39" s="1803"/>
      <c r="E39" s="1804"/>
      <c r="F39" s="2280"/>
      <c r="G39" s="1803"/>
      <c r="H39" s="1803"/>
      <c r="I39" s="1804"/>
    </row>
    <row r="40" spans="1:9">
      <c r="A40" s="1803"/>
      <c r="B40" s="2278" t="s">
        <v>1674</v>
      </c>
      <c r="C40" s="1804"/>
      <c r="D40" s="1803"/>
      <c r="E40" s="1804"/>
      <c r="F40" s="2280"/>
      <c r="G40" s="1803"/>
      <c r="H40" s="1803"/>
      <c r="I40" s="1804" t="s">
        <v>1457</v>
      </c>
    </row>
    <row r="41" spans="1:9">
      <c r="A41" s="1803"/>
      <c r="B41" s="2278" t="s">
        <v>1675</v>
      </c>
      <c r="C41" s="1804" t="s">
        <v>1676</v>
      </c>
      <c r="D41" s="1804" t="s">
        <v>40</v>
      </c>
      <c r="E41" s="2267"/>
      <c r="F41" s="2279"/>
      <c r="G41" s="1804" t="s">
        <v>319</v>
      </c>
      <c r="H41" s="1968">
        <v>23012</v>
      </c>
      <c r="I41" s="1803" t="s">
        <v>5905</v>
      </c>
    </row>
    <row r="42" spans="1:9">
      <c r="A42" s="1803"/>
      <c r="B42" s="2281" t="s">
        <v>1677</v>
      </c>
      <c r="C42" s="1804" t="s">
        <v>1676</v>
      </c>
      <c r="D42" s="1803"/>
      <c r="E42" s="2267"/>
      <c r="F42" s="2279"/>
      <c r="G42" s="1804" t="s">
        <v>319</v>
      </c>
      <c r="H42" s="1968">
        <v>23012</v>
      </c>
      <c r="I42" s="1803"/>
    </row>
    <row r="43" spans="1:9">
      <c r="A43" s="1803"/>
      <c r="B43" s="2278" t="s">
        <v>1678</v>
      </c>
      <c r="C43" s="1804"/>
      <c r="D43" s="1803"/>
      <c r="E43" s="1804"/>
      <c r="F43" s="2280"/>
      <c r="G43" s="1803"/>
      <c r="H43" s="1804"/>
      <c r="I43" s="1803"/>
    </row>
    <row r="44" spans="1:9">
      <c r="A44" s="2264">
        <v>4</v>
      </c>
      <c r="B44" s="2276" t="s">
        <v>1679</v>
      </c>
      <c r="C44" s="1804"/>
      <c r="D44" s="1803"/>
      <c r="E44" s="1804"/>
      <c r="F44" s="2280"/>
      <c r="G44" s="1803"/>
      <c r="H44" s="1804"/>
      <c r="I44" s="1803"/>
    </row>
    <row r="45" spans="1:9">
      <c r="A45" s="2264"/>
      <c r="B45" s="2273" t="s">
        <v>5906</v>
      </c>
      <c r="C45" s="1804"/>
      <c r="D45" s="1803"/>
      <c r="E45" s="1804"/>
      <c r="F45" s="2280"/>
      <c r="G45" s="1803"/>
      <c r="H45" s="1804"/>
      <c r="I45" s="1803"/>
    </row>
    <row r="46" spans="1:9">
      <c r="A46" s="2264"/>
      <c r="B46" s="2274" t="s">
        <v>5907</v>
      </c>
      <c r="C46" s="1804" t="s">
        <v>1681</v>
      </c>
      <c r="D46" s="1803"/>
      <c r="E46" s="1804"/>
      <c r="F46" s="2279">
        <f>30*25*4</f>
        <v>3000</v>
      </c>
      <c r="G46" s="1804" t="s">
        <v>319</v>
      </c>
      <c r="H46" s="1804" t="s">
        <v>1682</v>
      </c>
      <c r="I46" s="1804" t="s">
        <v>1659</v>
      </c>
    </row>
    <row r="47" spans="1:9">
      <c r="A47" s="2264"/>
      <c r="B47" s="2266" t="s">
        <v>5908</v>
      </c>
      <c r="C47" s="1804" t="s">
        <v>1683</v>
      </c>
      <c r="D47" s="1803"/>
      <c r="E47" s="1804"/>
      <c r="F47" s="2280"/>
      <c r="G47" s="1803"/>
      <c r="H47" s="1804" t="s">
        <v>1684</v>
      </c>
      <c r="I47" s="1804" t="s">
        <v>1661</v>
      </c>
    </row>
    <row r="48" spans="1:9">
      <c r="A48" s="1803"/>
      <c r="B48" s="2282" t="s">
        <v>1680</v>
      </c>
      <c r="C48" s="1804" t="s">
        <v>1685</v>
      </c>
      <c r="D48" s="1803"/>
      <c r="E48" s="1804"/>
      <c r="F48" s="2280"/>
      <c r="G48" s="1803"/>
      <c r="H48" s="1804"/>
      <c r="I48" s="1804" t="s">
        <v>1404</v>
      </c>
    </row>
    <row r="49" spans="1:9">
      <c r="A49" s="2283"/>
      <c r="B49" s="1655" t="s">
        <v>5909</v>
      </c>
      <c r="C49" s="1624">
        <v>1</v>
      </c>
      <c r="D49" s="1624" t="s">
        <v>40</v>
      </c>
      <c r="E49" s="2284">
        <v>1</v>
      </c>
      <c r="F49" s="2285">
        <v>60000</v>
      </c>
      <c r="G49" s="1624" t="s">
        <v>319</v>
      </c>
      <c r="H49" s="2286" t="s">
        <v>5910</v>
      </c>
      <c r="I49" s="1624" t="s">
        <v>1686</v>
      </c>
    </row>
    <row r="50" spans="1:9" ht="22.5" customHeight="1">
      <c r="A50" s="1803"/>
      <c r="B50" s="2287" t="s">
        <v>5911</v>
      </c>
      <c r="C50" s="1647"/>
      <c r="D50" s="1647"/>
      <c r="E50" s="2288"/>
      <c r="F50" s="2289"/>
      <c r="G50" s="1647"/>
      <c r="H50" s="2290"/>
      <c r="I50" s="1647"/>
    </row>
    <row r="51" spans="1:9">
      <c r="A51" s="1803"/>
      <c r="B51" s="2291" t="s">
        <v>5912</v>
      </c>
      <c r="C51" s="1803"/>
      <c r="D51" s="1803"/>
      <c r="E51" s="2150"/>
      <c r="F51" s="2292"/>
      <c r="G51" s="1647"/>
      <c r="H51" s="1803"/>
      <c r="I51" s="1803"/>
    </row>
    <row r="52" spans="1:9">
      <c r="A52" s="1803"/>
      <c r="B52" s="2293" t="s">
        <v>5913</v>
      </c>
      <c r="C52" s="1803"/>
      <c r="D52" s="1803"/>
      <c r="E52" s="1804"/>
      <c r="F52" s="1803"/>
      <c r="G52" s="1803"/>
      <c r="H52" s="1803" t="s">
        <v>1394</v>
      </c>
      <c r="I52" s="1647" t="s">
        <v>1686</v>
      </c>
    </row>
    <row r="53" spans="1:9">
      <c r="A53" s="1803"/>
      <c r="B53" s="2293" t="s">
        <v>5914</v>
      </c>
      <c r="C53" s="1803"/>
      <c r="D53" s="1803"/>
      <c r="E53" s="1803"/>
      <c r="F53" s="1803"/>
      <c r="G53" s="1803"/>
      <c r="H53" s="1803"/>
      <c r="I53" s="1804" t="s">
        <v>1666</v>
      </c>
    </row>
    <row r="54" spans="1:9">
      <c r="A54" s="1803"/>
      <c r="B54" s="1803" t="s">
        <v>5915</v>
      </c>
      <c r="C54" s="1803"/>
      <c r="D54" s="1803"/>
      <c r="E54" s="1804"/>
      <c r="F54" s="1803"/>
      <c r="G54" s="1803"/>
      <c r="H54" s="1803"/>
      <c r="I54" s="1803"/>
    </row>
    <row r="55" spans="1:9">
      <c r="A55" s="1803"/>
      <c r="B55" s="1803" t="s">
        <v>5916</v>
      </c>
      <c r="C55" s="1803"/>
      <c r="D55" s="1803"/>
      <c r="E55" s="1804"/>
      <c r="F55" s="1803"/>
      <c r="G55" s="1803"/>
      <c r="H55" s="1803"/>
      <c r="I55" s="1803"/>
    </row>
    <row r="56" spans="1:9">
      <c r="A56" s="1803"/>
      <c r="B56" s="2293" t="s">
        <v>5917</v>
      </c>
      <c r="C56" s="1803"/>
      <c r="D56" s="1803"/>
      <c r="E56" s="1804"/>
      <c r="F56" s="1803"/>
      <c r="G56" s="1803"/>
      <c r="H56" s="1803"/>
      <c r="I56" s="1803"/>
    </row>
    <row r="57" spans="1:9">
      <c r="A57" s="1803"/>
      <c r="B57" s="2293" t="s">
        <v>5918</v>
      </c>
      <c r="C57" s="1803"/>
      <c r="D57" s="1803"/>
      <c r="E57" s="1803"/>
      <c r="F57" s="1803"/>
      <c r="G57" s="1803"/>
      <c r="H57" s="1803"/>
      <c r="I57" s="1803"/>
    </row>
    <row r="58" spans="1:9">
      <c r="A58" s="1803"/>
      <c r="B58" s="2293" t="s">
        <v>5919</v>
      </c>
      <c r="C58" s="1803"/>
      <c r="D58" s="1803"/>
      <c r="E58" s="1803"/>
      <c r="F58" s="1803"/>
      <c r="G58" s="1803"/>
      <c r="H58" s="1803"/>
      <c r="I58" s="1803"/>
    </row>
    <row r="59" spans="1:9">
      <c r="E59" s="239" t="s">
        <v>579</v>
      </c>
      <c r="F59" s="250">
        <f>SUM(F32:F57)</f>
        <v>74100</v>
      </c>
    </row>
    <row r="62" spans="1:9">
      <c r="E62" s="238"/>
    </row>
    <row r="63" spans="1:9">
      <c r="E63" s="238"/>
    </row>
    <row r="64" spans="1:9">
      <c r="E64" s="238"/>
    </row>
    <row r="65" spans="5:5">
      <c r="E65" s="238"/>
    </row>
    <row r="66" spans="5:5">
      <c r="E66" s="238"/>
    </row>
    <row r="67" spans="5:5">
      <c r="E67" s="238"/>
    </row>
    <row r="68" spans="5:5">
      <c r="E68" s="238"/>
    </row>
    <row r="69" spans="5:5">
      <c r="E69" s="238"/>
    </row>
  </sheetData>
  <mergeCells count="10">
    <mergeCell ref="A1:I1"/>
    <mergeCell ref="A2:I2"/>
    <mergeCell ref="A11:A12"/>
    <mergeCell ref="B11:B12"/>
    <mergeCell ref="C11:C12"/>
    <mergeCell ref="D11:D12"/>
    <mergeCell ref="E11:E12"/>
    <mergeCell ref="F11:G11"/>
    <mergeCell ref="H11:H12"/>
    <mergeCell ref="I11:I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6"/>
  <sheetViews>
    <sheetView topLeftCell="A46" zoomScale="98" zoomScaleNormal="98" workbookViewId="0">
      <selection activeCell="F56" sqref="F56"/>
    </sheetView>
  </sheetViews>
  <sheetFormatPr defaultColWidth="9" defaultRowHeight="18.75"/>
  <cols>
    <col min="1" max="1" width="5" style="316" customWidth="1"/>
    <col min="2" max="2" width="52.375" style="2370" customWidth="1"/>
    <col min="3" max="3" width="10.375" style="316" customWidth="1"/>
    <col min="4" max="4" width="9.875" style="316" customWidth="1"/>
    <col min="5" max="5" width="26.875" style="316" customWidth="1"/>
    <col min="6" max="6" width="8.375" style="316" customWidth="1"/>
    <col min="7" max="7" width="6.875" style="316" customWidth="1"/>
    <col min="8" max="8" width="7.875" style="316" customWidth="1"/>
    <col min="9" max="9" width="6.875" style="316" customWidth="1"/>
    <col min="10" max="16384" width="9" style="316"/>
  </cols>
  <sheetData>
    <row r="1" spans="1:9">
      <c r="A1" s="3244" t="s">
        <v>702</v>
      </c>
      <c r="B1" s="3244"/>
      <c r="C1" s="3244"/>
      <c r="D1" s="3244"/>
      <c r="E1" s="3244"/>
      <c r="F1" s="3244"/>
      <c r="G1" s="3244"/>
      <c r="H1" s="3244"/>
      <c r="I1" s="3244"/>
    </row>
    <row r="2" spans="1:9">
      <c r="A2" s="3244" t="s">
        <v>852</v>
      </c>
      <c r="B2" s="3244"/>
      <c r="C2" s="3244"/>
      <c r="D2" s="3244"/>
      <c r="E2" s="3244"/>
      <c r="F2" s="3244"/>
      <c r="G2" s="3244"/>
      <c r="H2" s="3244"/>
      <c r="I2" s="2295"/>
    </row>
    <row r="3" spans="1:9">
      <c r="A3" s="2295" t="s">
        <v>2880</v>
      </c>
      <c r="B3" s="2296"/>
    </row>
    <row r="4" spans="1:9">
      <c r="A4" s="2295" t="s">
        <v>2881</v>
      </c>
      <c r="B4" s="2296"/>
    </row>
    <row r="5" spans="1:9">
      <c r="A5" s="316">
        <v>1</v>
      </c>
      <c r="B5" s="2296" t="s">
        <v>2882</v>
      </c>
    </row>
    <row r="6" spans="1:9">
      <c r="A6" s="316">
        <v>2</v>
      </c>
      <c r="B6" s="2296" t="s">
        <v>2883</v>
      </c>
    </row>
    <row r="7" spans="1:9">
      <c r="A7" s="316">
        <v>3</v>
      </c>
      <c r="B7" s="2296" t="s">
        <v>2884</v>
      </c>
    </row>
    <row r="8" spans="1:9" ht="18.75" customHeight="1">
      <c r="A8" s="316">
        <v>4</v>
      </c>
      <c r="B8" s="2296" t="s">
        <v>2885</v>
      </c>
    </row>
    <row r="9" spans="1:9">
      <c r="A9" s="2295" t="s">
        <v>2886</v>
      </c>
      <c r="B9" s="2296"/>
    </row>
    <row r="10" spans="1:9">
      <c r="A10" s="316">
        <v>1</v>
      </c>
      <c r="B10" s="316" t="s">
        <v>2887</v>
      </c>
    </row>
    <row r="11" spans="1:9">
      <c r="A11" s="316">
        <v>2</v>
      </c>
      <c r="B11" s="316" t="s">
        <v>2888</v>
      </c>
      <c r="E11" s="316">
        <v>1</v>
      </c>
    </row>
    <row r="12" spans="1:9">
      <c r="A12" s="2295" t="s">
        <v>332</v>
      </c>
      <c r="B12" s="2296"/>
      <c r="C12" s="2297"/>
      <c r="D12" s="3244"/>
      <c r="E12" s="3244"/>
    </row>
    <row r="13" spans="1:9">
      <c r="A13" s="1384">
        <v>1</v>
      </c>
      <c r="B13" s="2298" t="s">
        <v>2889</v>
      </c>
      <c r="C13" s="2299"/>
    </row>
    <row r="14" spans="1:9">
      <c r="A14" s="1384">
        <v>2</v>
      </c>
      <c r="B14" s="2298" t="s">
        <v>2890</v>
      </c>
      <c r="C14" s="2299"/>
    </row>
    <row r="15" spans="1:9">
      <c r="A15" s="316">
        <v>3</v>
      </c>
      <c r="B15" s="2300" t="s">
        <v>2891</v>
      </c>
      <c r="C15" s="2299"/>
    </row>
    <row r="16" spans="1:9">
      <c r="A16" s="3247" t="s">
        <v>0</v>
      </c>
      <c r="B16" s="3247" t="s">
        <v>325</v>
      </c>
      <c r="C16" s="3247" t="s">
        <v>326</v>
      </c>
      <c r="D16" s="3247" t="s">
        <v>1</v>
      </c>
      <c r="E16" s="3247" t="s">
        <v>327</v>
      </c>
      <c r="F16" s="3245" t="s">
        <v>2</v>
      </c>
      <c r="G16" s="3245"/>
      <c r="H16" s="3246" t="s">
        <v>328</v>
      </c>
      <c r="I16" s="3247" t="s">
        <v>5</v>
      </c>
    </row>
    <row r="17" spans="1:9">
      <c r="A17" s="3247"/>
      <c r="B17" s="3247"/>
      <c r="C17" s="3248"/>
      <c r="D17" s="3248"/>
      <c r="E17" s="3248"/>
      <c r="F17" s="830" t="s">
        <v>3</v>
      </c>
      <c r="G17" s="830" t="s">
        <v>4</v>
      </c>
      <c r="H17" s="3246"/>
      <c r="I17" s="3247"/>
    </row>
    <row r="18" spans="1:9">
      <c r="A18" s="976"/>
      <c r="B18" s="2301" t="s">
        <v>4190</v>
      </c>
      <c r="C18" s="979"/>
      <c r="D18" s="979"/>
      <c r="E18" s="979"/>
      <c r="F18" s="979"/>
      <c r="G18" s="979"/>
      <c r="H18" s="976"/>
      <c r="I18" s="979"/>
    </row>
    <row r="19" spans="1:9" ht="37.5">
      <c r="A19" s="979"/>
      <c r="B19" s="2301" t="s">
        <v>4191</v>
      </c>
      <c r="C19" s="979"/>
      <c r="D19" s="979"/>
      <c r="E19" s="979"/>
      <c r="F19" s="979"/>
      <c r="G19" s="979"/>
      <c r="H19" s="976"/>
      <c r="I19" s="979"/>
    </row>
    <row r="20" spans="1:9">
      <c r="A20" s="2302">
        <v>1</v>
      </c>
      <c r="B20" s="2303" t="s">
        <v>2893</v>
      </c>
      <c r="C20" s="979"/>
      <c r="D20" s="979"/>
      <c r="E20" s="979"/>
      <c r="F20" s="979"/>
      <c r="G20" s="979"/>
      <c r="H20" s="976"/>
      <c r="I20" s="979"/>
    </row>
    <row r="21" spans="1:9">
      <c r="A21" s="979"/>
      <c r="B21" s="682" t="s">
        <v>2894</v>
      </c>
      <c r="C21" s="979"/>
      <c r="D21" s="979"/>
      <c r="E21" s="979"/>
      <c r="F21" s="979"/>
      <c r="G21" s="979"/>
      <c r="H21" s="2304">
        <v>242431</v>
      </c>
      <c r="I21" s="979"/>
    </row>
    <row r="22" spans="1:9">
      <c r="A22" s="979"/>
      <c r="B22" s="682" t="s">
        <v>2895</v>
      </c>
      <c r="C22" s="979"/>
      <c r="D22" s="979"/>
      <c r="E22" s="979"/>
      <c r="F22" s="979"/>
      <c r="G22" s="979"/>
      <c r="H22" s="976"/>
      <c r="I22" s="979"/>
    </row>
    <row r="23" spans="1:9">
      <c r="A23" s="979"/>
      <c r="B23" s="682" t="s">
        <v>2896</v>
      </c>
      <c r="C23" s="979"/>
      <c r="D23" s="979"/>
      <c r="E23" s="979"/>
      <c r="F23" s="979"/>
      <c r="G23" s="979"/>
      <c r="H23" s="976"/>
      <c r="I23" s="979"/>
    </row>
    <row r="24" spans="1:9">
      <c r="A24" s="979"/>
      <c r="B24" s="682" t="s">
        <v>2897</v>
      </c>
      <c r="C24" s="979"/>
      <c r="D24" s="979"/>
      <c r="E24" s="979"/>
      <c r="F24" s="979"/>
      <c r="G24" s="979"/>
      <c r="H24" s="976"/>
      <c r="I24" s="979"/>
    </row>
    <row r="25" spans="1:9">
      <c r="A25" s="979"/>
      <c r="B25" s="682" t="s">
        <v>2898</v>
      </c>
      <c r="C25" s="979"/>
      <c r="D25" s="979"/>
      <c r="E25" s="979"/>
      <c r="F25" s="979"/>
      <c r="G25" s="979"/>
      <c r="H25" s="976"/>
      <c r="I25" s="979"/>
    </row>
    <row r="26" spans="1:9">
      <c r="A26" s="979"/>
      <c r="B26" s="682" t="s">
        <v>2899</v>
      </c>
      <c r="C26" s="979"/>
      <c r="D26" s="979"/>
      <c r="E26" s="979"/>
      <c r="F26" s="979"/>
      <c r="G26" s="979"/>
      <c r="H26" s="827" t="s">
        <v>1691</v>
      </c>
      <c r="I26" s="979"/>
    </row>
    <row r="27" spans="1:9">
      <c r="A27" s="979"/>
      <c r="B27" s="682" t="s">
        <v>2900</v>
      </c>
      <c r="C27" s="979"/>
      <c r="D27" s="979"/>
      <c r="E27" s="979"/>
      <c r="F27" s="979"/>
      <c r="G27" s="979"/>
      <c r="H27" s="976"/>
      <c r="I27" s="979"/>
    </row>
    <row r="28" spans="1:9">
      <c r="A28" s="979"/>
      <c r="B28" s="682" t="s">
        <v>2901</v>
      </c>
      <c r="C28" s="979"/>
      <c r="D28" s="979"/>
      <c r="E28" s="979"/>
      <c r="F28" s="979"/>
      <c r="G28" s="979"/>
      <c r="H28" s="976"/>
      <c r="I28" s="979"/>
    </row>
    <row r="29" spans="1:9">
      <c r="A29" s="979"/>
      <c r="B29" s="682" t="s">
        <v>2902</v>
      </c>
      <c r="C29" s="979"/>
      <c r="D29" s="979"/>
      <c r="E29" s="979"/>
      <c r="F29" s="979"/>
      <c r="G29" s="979"/>
      <c r="H29" s="976"/>
      <c r="I29" s="979"/>
    </row>
    <row r="30" spans="1:9">
      <c r="A30" s="979"/>
      <c r="B30" s="682" t="s">
        <v>2903</v>
      </c>
      <c r="C30" s="979"/>
      <c r="D30" s="979"/>
      <c r="E30" s="979"/>
      <c r="F30" s="979"/>
      <c r="G30" s="979"/>
      <c r="H30" s="976"/>
      <c r="I30" s="979"/>
    </row>
    <row r="31" spans="1:9">
      <c r="A31" s="979"/>
      <c r="B31" s="682" t="s">
        <v>2904</v>
      </c>
      <c r="C31" s="979"/>
      <c r="D31" s="979"/>
      <c r="E31" s="979"/>
      <c r="F31" s="979"/>
      <c r="G31" s="979"/>
      <c r="H31" s="976"/>
      <c r="I31" s="979"/>
    </row>
    <row r="32" spans="1:9">
      <c r="A32" s="979"/>
      <c r="B32" s="682" t="s">
        <v>2905</v>
      </c>
      <c r="C32" s="979"/>
      <c r="D32" s="979"/>
      <c r="E32" s="979"/>
      <c r="F32" s="979"/>
      <c r="G32" s="979"/>
      <c r="H32" s="827" t="s">
        <v>1691</v>
      </c>
      <c r="I32" s="979"/>
    </row>
    <row r="33" spans="1:9" ht="37.5">
      <c r="A33" s="979"/>
      <c r="B33" s="682" t="s">
        <v>2906</v>
      </c>
      <c r="C33" s="979"/>
      <c r="D33" s="979"/>
      <c r="E33" s="979"/>
      <c r="F33" s="979"/>
      <c r="G33" s="979"/>
      <c r="H33" s="976"/>
      <c r="I33" s="979"/>
    </row>
    <row r="34" spans="1:9">
      <c r="A34" s="979"/>
      <c r="B34" s="682" t="s">
        <v>2907</v>
      </c>
      <c r="C34" s="979"/>
      <c r="D34" s="979"/>
      <c r="E34" s="979"/>
      <c r="F34" s="979"/>
      <c r="G34" s="979"/>
      <c r="H34" s="827" t="s">
        <v>1691</v>
      </c>
      <c r="I34" s="979"/>
    </row>
    <row r="35" spans="1:9">
      <c r="A35" s="979"/>
      <c r="B35" s="682" t="s">
        <v>2908</v>
      </c>
      <c r="C35" s="979"/>
      <c r="D35" s="979"/>
      <c r="E35" s="979"/>
      <c r="F35" s="979"/>
      <c r="G35" s="979"/>
      <c r="H35" s="976"/>
      <c r="I35" s="979"/>
    </row>
    <row r="36" spans="1:9">
      <c r="A36" s="979"/>
      <c r="B36" s="682" t="s">
        <v>2909</v>
      </c>
      <c r="C36" s="979"/>
      <c r="D36" s="979"/>
      <c r="E36" s="979"/>
      <c r="F36" s="979"/>
      <c r="G36" s="979"/>
      <c r="H36" s="976"/>
      <c r="I36" s="979"/>
    </row>
    <row r="37" spans="1:9">
      <c r="A37" s="979"/>
      <c r="B37" s="682" t="s">
        <v>2910</v>
      </c>
      <c r="C37" s="979"/>
      <c r="D37" s="979"/>
      <c r="E37" s="979"/>
      <c r="F37" s="979"/>
      <c r="G37" s="979"/>
      <c r="H37" s="976"/>
      <c r="I37" s="979"/>
    </row>
    <row r="38" spans="1:9">
      <c r="A38" s="979"/>
      <c r="B38" s="682" t="s">
        <v>2911</v>
      </c>
      <c r="C38" s="979"/>
      <c r="D38" s="979"/>
      <c r="E38" s="979"/>
      <c r="F38" s="979"/>
      <c r="G38" s="979"/>
      <c r="H38" s="827" t="s">
        <v>1691</v>
      </c>
      <c r="I38" s="979"/>
    </row>
    <row r="39" spans="1:9">
      <c r="A39" s="979"/>
      <c r="B39" s="682" t="s">
        <v>2912</v>
      </c>
      <c r="C39" s="979"/>
      <c r="D39" s="979"/>
      <c r="E39" s="979"/>
      <c r="F39" s="979"/>
      <c r="G39" s="979"/>
      <c r="H39" s="976"/>
      <c r="I39" s="979"/>
    </row>
    <row r="40" spans="1:9">
      <c r="A40" s="979"/>
      <c r="B40" s="682" t="s">
        <v>2913</v>
      </c>
      <c r="C40" s="979"/>
      <c r="D40" s="979"/>
      <c r="E40" s="979"/>
      <c r="F40" s="979"/>
      <c r="G40" s="979"/>
      <c r="H40" s="827" t="s">
        <v>1691</v>
      </c>
      <c r="I40" s="979"/>
    </row>
    <row r="41" spans="1:9">
      <c r="A41" s="979"/>
      <c r="B41" s="682" t="s">
        <v>2914</v>
      </c>
      <c r="C41" s="979"/>
      <c r="D41" s="976" t="s">
        <v>40</v>
      </c>
      <c r="E41" s="976" t="s">
        <v>1744</v>
      </c>
      <c r="F41" s="979">
        <v>0</v>
      </c>
      <c r="G41" s="979"/>
      <c r="H41" s="827" t="s">
        <v>1691</v>
      </c>
      <c r="I41" s="976" t="s">
        <v>2915</v>
      </c>
    </row>
    <row r="42" spans="1:9">
      <c r="A42" s="979"/>
      <c r="B42" s="682" t="s">
        <v>2916</v>
      </c>
      <c r="C42" s="979"/>
      <c r="D42" s="979"/>
      <c r="E42" s="979"/>
      <c r="F42" s="979"/>
      <c r="G42" s="979"/>
      <c r="H42" s="976"/>
      <c r="I42" s="979"/>
    </row>
    <row r="43" spans="1:9">
      <c r="A43" s="979"/>
      <c r="B43" s="682" t="s">
        <v>2917</v>
      </c>
      <c r="C43" s="979"/>
      <c r="D43" s="979"/>
      <c r="E43" s="979"/>
      <c r="F43" s="979"/>
      <c r="G43" s="979"/>
      <c r="H43" s="976"/>
      <c r="I43" s="979"/>
    </row>
    <row r="44" spans="1:9">
      <c r="A44" s="2305">
        <v>2</v>
      </c>
      <c r="B44" s="2303" t="s">
        <v>2918</v>
      </c>
      <c r="C44" s="979"/>
      <c r="D44" s="979"/>
      <c r="E44" s="979"/>
      <c r="F44" s="979"/>
      <c r="G44" s="979"/>
      <c r="H44" s="976"/>
      <c r="I44" s="979"/>
    </row>
    <row r="45" spans="1:9">
      <c r="A45" s="2306"/>
      <c r="B45" s="2307" t="s">
        <v>2919</v>
      </c>
      <c r="C45" s="2306"/>
      <c r="D45" s="2306"/>
      <c r="E45" s="2308" t="s">
        <v>1840</v>
      </c>
      <c r="F45" s="2306"/>
      <c r="G45" s="2306"/>
      <c r="H45" s="2309"/>
      <c r="I45" s="2310"/>
    </row>
    <row r="46" spans="1:9">
      <c r="A46" s="2306"/>
      <c r="B46" s="2307" t="s">
        <v>1839</v>
      </c>
      <c r="C46" s="2306"/>
      <c r="D46" s="2306"/>
      <c r="E46" s="2308" t="s">
        <v>1842</v>
      </c>
      <c r="F46" s="2306"/>
      <c r="G46" s="2306"/>
      <c r="H46" s="2306"/>
      <c r="I46" s="2310"/>
    </row>
    <row r="47" spans="1:9">
      <c r="A47" s="2306"/>
      <c r="B47" s="2307" t="s">
        <v>1841</v>
      </c>
      <c r="C47" s="2306"/>
      <c r="D47" s="2306"/>
      <c r="E47" s="2308" t="s">
        <v>1845</v>
      </c>
      <c r="F47" s="2306"/>
      <c r="G47" s="2306"/>
      <c r="H47" s="2311" t="s">
        <v>1843</v>
      </c>
      <c r="I47" s="2310"/>
    </row>
    <row r="48" spans="1:9">
      <c r="A48" s="2306"/>
      <c r="B48" s="2307" t="s">
        <v>1844</v>
      </c>
      <c r="C48" s="2306"/>
      <c r="D48" s="2306"/>
      <c r="E48" s="2312" t="s">
        <v>1849</v>
      </c>
      <c r="F48" s="2306"/>
      <c r="G48" s="2306"/>
      <c r="H48" s="2313" t="s">
        <v>1846</v>
      </c>
      <c r="I48" s="2310"/>
    </row>
    <row r="49" spans="1:9">
      <c r="A49" s="2306"/>
      <c r="B49" s="2307" t="s">
        <v>1847</v>
      </c>
      <c r="C49" s="2306" t="s">
        <v>1848</v>
      </c>
      <c r="E49" s="2314"/>
      <c r="F49" s="2314">
        <v>0</v>
      </c>
      <c r="G49" s="2315"/>
      <c r="H49" s="2306"/>
      <c r="I49" s="2310" t="s">
        <v>1850</v>
      </c>
    </row>
    <row r="50" spans="1:9">
      <c r="A50" s="2306"/>
      <c r="B50" s="2307" t="s">
        <v>1851</v>
      </c>
      <c r="C50" s="2306" t="s">
        <v>1808</v>
      </c>
      <c r="D50" s="2315" t="s">
        <v>40</v>
      </c>
      <c r="E50" s="2314"/>
      <c r="F50" s="2314" t="s">
        <v>3035</v>
      </c>
      <c r="G50" s="2306"/>
      <c r="H50" s="2306"/>
      <c r="I50" s="2316" t="s">
        <v>1852</v>
      </c>
    </row>
    <row r="51" spans="1:9">
      <c r="A51" s="2306"/>
      <c r="B51" s="2307" t="s">
        <v>5151</v>
      </c>
      <c r="C51" s="2306" t="s">
        <v>5156</v>
      </c>
      <c r="D51" s="2315"/>
      <c r="E51" s="2314"/>
      <c r="F51" s="2314" t="s">
        <v>5157</v>
      </c>
      <c r="G51" s="2315" t="s">
        <v>319</v>
      </c>
      <c r="H51" s="2306"/>
      <c r="I51" s="2310"/>
    </row>
    <row r="52" spans="1:9">
      <c r="A52" s="2306"/>
      <c r="B52" s="2307" t="s">
        <v>1853</v>
      </c>
      <c r="C52" s="2306" t="s">
        <v>1854</v>
      </c>
      <c r="D52" s="2306"/>
      <c r="E52" s="2314"/>
      <c r="F52" s="2314">
        <v>0</v>
      </c>
      <c r="G52" s="2306"/>
      <c r="H52" s="2306"/>
      <c r="I52" s="2310"/>
    </row>
    <row r="53" spans="1:9">
      <c r="A53" s="2306"/>
      <c r="B53" s="2307" t="s">
        <v>1855</v>
      </c>
      <c r="C53" s="2306"/>
      <c r="D53" s="2306"/>
      <c r="E53" s="2306"/>
      <c r="F53" s="2306"/>
      <c r="G53" s="2306"/>
      <c r="H53" s="2313" t="s">
        <v>1856</v>
      </c>
      <c r="I53" s="2310"/>
    </row>
    <row r="54" spans="1:9">
      <c r="A54" s="2306"/>
      <c r="B54" s="2307" t="s">
        <v>1857</v>
      </c>
      <c r="C54" s="2306"/>
      <c r="D54" s="2306"/>
      <c r="E54" s="2306"/>
      <c r="F54" s="2306"/>
      <c r="G54" s="2306"/>
      <c r="H54" s="2313" t="s">
        <v>1858</v>
      </c>
      <c r="I54" s="2310"/>
    </row>
    <row r="55" spans="1:9" ht="24" customHeight="1">
      <c r="A55" s="2306"/>
      <c r="B55" s="2307" t="s">
        <v>4924</v>
      </c>
      <c r="C55" s="2306"/>
      <c r="D55" s="2306"/>
      <c r="E55" s="2306"/>
      <c r="F55" s="2306"/>
      <c r="G55" s="2306"/>
      <c r="H55" s="2313"/>
      <c r="I55" s="2310"/>
    </row>
    <row r="56" spans="1:9">
      <c r="A56" s="2306"/>
      <c r="B56" s="2307" t="s">
        <v>4929</v>
      </c>
      <c r="C56" s="2306" t="s">
        <v>5158</v>
      </c>
      <c r="D56" s="2306" t="s">
        <v>4925</v>
      </c>
      <c r="E56" s="2306" t="s">
        <v>4928</v>
      </c>
      <c r="F56" s="2314" t="s">
        <v>3035</v>
      </c>
      <c r="G56" s="2306" t="s">
        <v>4927</v>
      </c>
      <c r="H56" s="2313" t="s">
        <v>568</v>
      </c>
      <c r="I56" s="2310" t="s">
        <v>1850</v>
      </c>
    </row>
    <row r="57" spans="1:9">
      <c r="A57" s="2306"/>
      <c r="B57" s="2307" t="s">
        <v>4930</v>
      </c>
      <c r="C57" s="2306"/>
      <c r="D57" s="2306"/>
      <c r="E57" s="2306" t="s">
        <v>4926</v>
      </c>
      <c r="F57" s="2314" t="s">
        <v>5157</v>
      </c>
      <c r="G57" s="2306"/>
      <c r="H57" s="2313"/>
      <c r="I57" s="2316" t="s">
        <v>1852</v>
      </c>
    </row>
    <row r="58" spans="1:9" ht="37.5">
      <c r="A58" s="2306"/>
      <c r="B58" s="2307" t="s">
        <v>4920</v>
      </c>
      <c r="C58" s="2306" t="s">
        <v>5152</v>
      </c>
      <c r="D58" s="2306"/>
      <c r="E58" s="2317" t="s">
        <v>1859</v>
      </c>
      <c r="F58" s="2306"/>
      <c r="G58" s="2306"/>
      <c r="H58" s="2306"/>
      <c r="I58" s="2310"/>
    </row>
    <row r="59" spans="1:9" ht="37.5">
      <c r="A59" s="2306"/>
      <c r="B59" s="2307" t="s">
        <v>1860</v>
      </c>
      <c r="C59" s="2306" t="s">
        <v>5153</v>
      </c>
      <c r="D59" s="2134" t="s">
        <v>40</v>
      </c>
      <c r="E59" s="2306" t="s">
        <v>5154</v>
      </c>
      <c r="F59" s="2306"/>
      <c r="G59" s="2306"/>
      <c r="H59" s="2309" t="s">
        <v>5155</v>
      </c>
      <c r="I59" s="2310" t="s">
        <v>1862</v>
      </c>
    </row>
    <row r="60" spans="1:9">
      <c r="A60" s="2306"/>
      <c r="B60" s="2307" t="s">
        <v>1863</v>
      </c>
      <c r="C60" s="2306" t="s">
        <v>1861</v>
      </c>
      <c r="D60" s="2306"/>
      <c r="E60" s="2306"/>
      <c r="F60" s="2306"/>
      <c r="G60" s="2306"/>
      <c r="H60" s="2306"/>
      <c r="I60" s="2310"/>
    </row>
    <row r="61" spans="1:9">
      <c r="A61" s="2306"/>
      <c r="B61" s="2307" t="s">
        <v>4921</v>
      </c>
      <c r="C61" s="2306"/>
      <c r="D61" s="2306"/>
      <c r="E61" s="2306"/>
      <c r="F61" s="2306">
        <v>0</v>
      </c>
      <c r="G61" s="2306"/>
      <c r="H61" s="2306"/>
      <c r="I61" s="2310"/>
    </row>
    <row r="62" spans="1:9">
      <c r="A62" s="2306"/>
      <c r="B62" s="2307" t="s">
        <v>1864</v>
      </c>
      <c r="C62" s="2306"/>
      <c r="D62" s="2306"/>
      <c r="E62" s="2306"/>
      <c r="F62" s="2306"/>
      <c r="G62" s="2306"/>
      <c r="H62" s="2306" t="s">
        <v>1865</v>
      </c>
      <c r="I62" s="2310"/>
    </row>
    <row r="63" spans="1:9" ht="37.5">
      <c r="A63" s="2306"/>
      <c r="B63" s="2307" t="s">
        <v>1866</v>
      </c>
      <c r="C63" s="2318" t="s">
        <v>1867</v>
      </c>
      <c r="D63" s="2315" t="s">
        <v>40</v>
      </c>
      <c r="E63" s="2317" t="s">
        <v>1868</v>
      </c>
      <c r="F63" s="2319"/>
      <c r="G63" s="2306"/>
      <c r="H63" s="2306"/>
      <c r="I63" s="2320" t="s">
        <v>1862</v>
      </c>
    </row>
    <row r="64" spans="1:9">
      <c r="A64" s="2306"/>
      <c r="B64" s="2307" t="s">
        <v>4922</v>
      </c>
      <c r="C64" s="2306"/>
      <c r="D64" s="2306"/>
      <c r="E64" s="2306"/>
      <c r="F64" s="2319">
        <v>0</v>
      </c>
      <c r="G64" s="2306"/>
      <c r="H64" s="2306"/>
      <c r="I64" s="2310"/>
    </row>
    <row r="65" spans="1:9" ht="56.25">
      <c r="A65" s="2306"/>
      <c r="B65" s="2321" t="s">
        <v>1869</v>
      </c>
      <c r="C65" s="2318" t="s">
        <v>1870</v>
      </c>
      <c r="D65" s="2315" t="s">
        <v>40</v>
      </c>
      <c r="E65" s="2322" t="s">
        <v>1871</v>
      </c>
      <c r="F65" s="2319"/>
      <c r="G65" s="2306"/>
      <c r="H65" s="2306" t="s">
        <v>1872</v>
      </c>
      <c r="I65" s="2320" t="s">
        <v>1862</v>
      </c>
    </row>
    <row r="66" spans="1:9">
      <c r="A66" s="2323"/>
      <c r="B66" s="2324" t="s">
        <v>1873</v>
      </c>
      <c r="C66" s="2323"/>
      <c r="D66" s="2323"/>
      <c r="E66" s="2323"/>
      <c r="F66" s="2325"/>
      <c r="G66" s="2323"/>
      <c r="H66" s="2323"/>
      <c r="I66" s="2326"/>
    </row>
    <row r="67" spans="1:9" ht="37.5">
      <c r="A67" s="2327"/>
      <c r="B67" s="2307" t="s">
        <v>4923</v>
      </c>
      <c r="C67" s="2328"/>
      <c r="D67" s="2328"/>
      <c r="E67" s="2328"/>
      <c r="F67" s="2329"/>
      <c r="G67" s="2328"/>
      <c r="H67" s="2328"/>
      <c r="I67" s="2330"/>
    </row>
    <row r="68" spans="1:9" ht="56.25">
      <c r="A68" s="2306"/>
      <c r="B68" s="2331" t="s">
        <v>5159</v>
      </c>
      <c r="C68" s="2317" t="s">
        <v>1874</v>
      </c>
      <c r="D68" s="2318" t="s">
        <v>40</v>
      </c>
      <c r="E68" s="2317" t="s">
        <v>1875</v>
      </c>
      <c r="F68" s="2332">
        <v>0</v>
      </c>
      <c r="G68" s="2306" t="s">
        <v>4927</v>
      </c>
      <c r="H68" s="2306" t="s">
        <v>1876</v>
      </c>
      <c r="I68" s="2320" t="s">
        <v>1862</v>
      </c>
    </row>
    <row r="69" spans="1:9">
      <c r="B69" s="2333" t="s">
        <v>4931</v>
      </c>
      <c r="F69" s="2334"/>
      <c r="I69" s="2335"/>
    </row>
    <row r="70" spans="1:9">
      <c r="B70" s="2307" t="s">
        <v>5939</v>
      </c>
      <c r="C70" s="2306" t="s">
        <v>4933</v>
      </c>
      <c r="D70" s="2310"/>
      <c r="E70" s="2336"/>
      <c r="F70" s="2329" t="s">
        <v>3035</v>
      </c>
      <c r="G70" s="2328" t="s">
        <v>4932</v>
      </c>
      <c r="H70" s="2337" t="s">
        <v>1880</v>
      </c>
      <c r="I70" s="2310" t="s">
        <v>1805</v>
      </c>
    </row>
    <row r="71" spans="1:9">
      <c r="B71" s="2307" t="s">
        <v>5940</v>
      </c>
      <c r="C71" s="2306" t="s">
        <v>4933</v>
      </c>
      <c r="D71" s="2310"/>
      <c r="E71" s="2306" t="s">
        <v>1881</v>
      </c>
      <c r="F71" s="2319" t="s">
        <v>3003</v>
      </c>
      <c r="G71" s="2338"/>
      <c r="H71" s="2337"/>
      <c r="I71" s="2316" t="s">
        <v>1852</v>
      </c>
    </row>
    <row r="72" spans="1:9">
      <c r="B72" s="2307" t="s">
        <v>5160</v>
      </c>
      <c r="C72" s="2306" t="s">
        <v>4933</v>
      </c>
      <c r="D72" s="2310" t="s">
        <v>40</v>
      </c>
      <c r="E72" s="2306"/>
      <c r="F72" s="2329" t="s">
        <v>3035</v>
      </c>
      <c r="G72" s="2338"/>
      <c r="H72" s="2337"/>
      <c r="I72" s="2310" t="s">
        <v>1850</v>
      </c>
    </row>
    <row r="73" spans="1:9">
      <c r="B73" s="2339" t="s">
        <v>5161</v>
      </c>
      <c r="C73" s="2306" t="s">
        <v>4933</v>
      </c>
      <c r="D73" s="2340"/>
      <c r="E73" s="2341"/>
      <c r="F73" s="2329" t="s">
        <v>3035</v>
      </c>
      <c r="G73" s="1453"/>
      <c r="H73" s="2342"/>
      <c r="I73" s="2343"/>
    </row>
    <row r="74" spans="1:9" ht="37.5">
      <c r="B74" s="2344" t="s">
        <v>5162</v>
      </c>
      <c r="C74" s="1384" t="s">
        <v>5118</v>
      </c>
      <c r="D74" s="2345"/>
      <c r="E74" s="2346"/>
      <c r="F74" s="2329" t="s">
        <v>3035</v>
      </c>
      <c r="G74" s="1384"/>
      <c r="H74" s="2347"/>
      <c r="I74" s="2345"/>
    </row>
    <row r="75" spans="1:9">
      <c r="B75" s="2348" t="s">
        <v>4934</v>
      </c>
      <c r="F75" s="2334"/>
      <c r="I75" s="2335"/>
    </row>
    <row r="76" spans="1:9">
      <c r="B76" s="2349"/>
      <c r="C76" s="2306"/>
      <c r="D76" s="2310"/>
      <c r="E76" s="2306"/>
      <c r="F76" s="2319"/>
      <c r="G76" s="2306"/>
      <c r="H76" s="2134"/>
      <c r="I76" s="2310"/>
    </row>
    <row r="77" spans="1:9">
      <c r="B77" s="2307" t="s">
        <v>5164</v>
      </c>
      <c r="C77" s="2306" t="s">
        <v>1877</v>
      </c>
      <c r="D77" s="2310"/>
      <c r="F77" s="2319" t="s">
        <v>1878</v>
      </c>
      <c r="G77" s="2338" t="s">
        <v>1879</v>
      </c>
      <c r="H77" s="2337" t="s">
        <v>1880</v>
      </c>
      <c r="I77" s="2310" t="s">
        <v>1850</v>
      </c>
    </row>
    <row r="78" spans="1:9">
      <c r="B78" s="2307"/>
      <c r="D78" s="2310"/>
      <c r="E78" s="2306" t="s">
        <v>1881</v>
      </c>
      <c r="F78" s="2319" t="s">
        <v>1882</v>
      </c>
      <c r="G78" s="2338"/>
      <c r="H78" s="2337"/>
      <c r="I78" s="2316" t="s">
        <v>1852</v>
      </c>
    </row>
    <row r="79" spans="1:9">
      <c r="B79" s="2307"/>
      <c r="C79" s="2306" t="s">
        <v>1883</v>
      </c>
      <c r="D79" s="2310" t="s">
        <v>40</v>
      </c>
      <c r="E79" s="2306"/>
      <c r="F79" s="2325">
        <v>0</v>
      </c>
      <c r="G79" s="2338"/>
      <c r="H79" s="2337"/>
      <c r="I79" s="2316"/>
    </row>
    <row r="80" spans="1:9">
      <c r="B80" s="2339" t="s">
        <v>5163</v>
      </c>
      <c r="C80" s="2350" t="s">
        <v>1884</v>
      </c>
      <c r="D80" s="2340"/>
      <c r="E80" s="2341"/>
      <c r="F80" s="2351">
        <v>0</v>
      </c>
      <c r="G80" s="1453"/>
      <c r="H80" s="2342"/>
      <c r="I80" s="2343"/>
    </row>
    <row r="81" spans="1:9" ht="37.5">
      <c r="A81" s="2305">
        <v>3</v>
      </c>
      <c r="B81" s="2303" t="s">
        <v>2920</v>
      </c>
      <c r="C81" s="979"/>
      <c r="D81" s="979"/>
      <c r="E81" s="979"/>
      <c r="F81" s="979"/>
      <c r="G81" s="979"/>
      <c r="H81" s="976"/>
      <c r="I81" s="979"/>
    </row>
    <row r="82" spans="1:9">
      <c r="A82" s="979"/>
      <c r="B82" s="2352" t="s">
        <v>2921</v>
      </c>
      <c r="C82" s="979"/>
      <c r="D82" s="979"/>
      <c r="E82" s="979"/>
      <c r="F82" s="979"/>
      <c r="G82" s="979"/>
      <c r="H82" s="976" t="s">
        <v>2922</v>
      </c>
      <c r="I82" s="979"/>
    </row>
    <row r="83" spans="1:9">
      <c r="A83" s="979"/>
      <c r="B83" s="2352" t="s">
        <v>2923</v>
      </c>
      <c r="C83" s="979"/>
      <c r="D83" s="979"/>
      <c r="E83" s="979"/>
      <c r="F83" s="979"/>
      <c r="G83" s="979"/>
      <c r="H83" s="976"/>
      <c r="I83" s="979"/>
    </row>
    <row r="84" spans="1:9">
      <c r="A84" s="979"/>
      <c r="B84" s="2352" t="s">
        <v>5165</v>
      </c>
      <c r="C84" s="976" t="s">
        <v>2924</v>
      </c>
      <c r="D84" s="976" t="s">
        <v>2925</v>
      </c>
      <c r="E84" s="979" t="s">
        <v>2926</v>
      </c>
      <c r="F84" s="2353" t="s">
        <v>1878</v>
      </c>
      <c r="G84" s="976" t="s">
        <v>319</v>
      </c>
      <c r="H84" s="976" t="s">
        <v>2922</v>
      </c>
      <c r="I84" s="979"/>
    </row>
    <row r="85" spans="1:9">
      <c r="A85" s="979"/>
      <c r="B85" s="2352"/>
      <c r="C85" s="976"/>
      <c r="D85" s="976" t="s">
        <v>291</v>
      </c>
      <c r="E85" s="979" t="s">
        <v>2927</v>
      </c>
      <c r="F85" s="979" t="s">
        <v>5166</v>
      </c>
      <c r="G85" s="979"/>
      <c r="H85" s="976"/>
      <c r="I85" s="979"/>
    </row>
    <row r="86" spans="1:9">
      <c r="A86" s="979"/>
      <c r="B86" s="2352"/>
      <c r="C86" s="976"/>
      <c r="D86" s="976"/>
      <c r="E86" s="979" t="s">
        <v>2928</v>
      </c>
      <c r="F86" s="979"/>
      <c r="G86" s="979"/>
      <c r="H86" s="976"/>
      <c r="I86" s="979"/>
    </row>
    <row r="87" spans="1:9">
      <c r="A87" s="979"/>
      <c r="B87" s="2352" t="s">
        <v>2929</v>
      </c>
      <c r="C87" s="976" t="s">
        <v>2930</v>
      </c>
      <c r="D87" s="976" t="s">
        <v>350</v>
      </c>
      <c r="E87" s="979" t="s">
        <v>2931</v>
      </c>
      <c r="F87" s="2353"/>
      <c r="G87" s="976" t="s">
        <v>319</v>
      </c>
      <c r="H87" s="976" t="s">
        <v>2922</v>
      </c>
      <c r="I87" s="979"/>
    </row>
    <row r="88" spans="1:9">
      <c r="A88" s="979"/>
      <c r="B88" s="2352"/>
      <c r="C88" s="979"/>
      <c r="D88" s="979"/>
      <c r="E88" s="979" t="s">
        <v>5941</v>
      </c>
      <c r="F88" s="979"/>
      <c r="G88" s="979"/>
      <c r="H88" s="976"/>
      <c r="I88" s="979"/>
    </row>
    <row r="89" spans="1:9">
      <c r="A89" s="2302">
        <v>4</v>
      </c>
      <c r="B89" s="2303" t="s">
        <v>2933</v>
      </c>
      <c r="C89" s="979"/>
      <c r="D89" s="979"/>
      <c r="E89" s="979"/>
      <c r="F89" s="979"/>
      <c r="G89" s="979"/>
      <c r="H89" s="976"/>
      <c r="I89" s="979"/>
    </row>
    <row r="90" spans="1:9" ht="37.5">
      <c r="A90" s="979"/>
      <c r="B90" s="2352" t="s">
        <v>2934</v>
      </c>
      <c r="C90" s="979"/>
      <c r="D90" s="979"/>
      <c r="E90" s="979"/>
      <c r="F90" s="979"/>
      <c r="G90" s="979"/>
      <c r="H90" s="976" t="s">
        <v>2922</v>
      </c>
      <c r="I90" s="979"/>
    </row>
    <row r="91" spans="1:9" ht="37.5">
      <c r="A91" s="979"/>
      <c r="B91" s="2352" t="s">
        <v>2935</v>
      </c>
      <c r="C91" s="979"/>
      <c r="D91" s="979"/>
      <c r="E91" s="979"/>
      <c r="F91" s="979"/>
      <c r="G91" s="979"/>
      <c r="H91" s="976" t="s">
        <v>2936</v>
      </c>
      <c r="I91" s="979"/>
    </row>
    <row r="92" spans="1:9" ht="17.45" customHeight="1">
      <c r="A92" s="2306"/>
      <c r="B92" s="2354" t="s">
        <v>4155</v>
      </c>
      <c r="C92" s="2323"/>
      <c r="D92" s="2355"/>
      <c r="E92" s="2323"/>
      <c r="F92" s="2355"/>
      <c r="G92" s="2323"/>
      <c r="H92" s="2355"/>
      <c r="I92" s="2323"/>
    </row>
    <row r="93" spans="1:9" ht="17.45" customHeight="1">
      <c r="A93" s="2306"/>
      <c r="B93" s="2356" t="s">
        <v>4135</v>
      </c>
      <c r="C93" s="829" t="s">
        <v>4136</v>
      </c>
      <c r="D93" s="2327" t="s">
        <v>4137</v>
      </c>
      <c r="E93" s="2328" t="s">
        <v>4138</v>
      </c>
      <c r="F93" s="2357">
        <v>18000</v>
      </c>
      <c r="G93" s="2327" t="s">
        <v>319</v>
      </c>
      <c r="H93" s="2358" t="s">
        <v>4139</v>
      </c>
      <c r="I93" s="2359" t="s">
        <v>877</v>
      </c>
    </row>
    <row r="94" spans="1:9" ht="17.45" customHeight="1">
      <c r="A94" s="2306"/>
      <c r="B94" s="2356" t="s">
        <v>4140</v>
      </c>
      <c r="C94" s="829" t="s">
        <v>4141</v>
      </c>
      <c r="D94" s="2311"/>
      <c r="E94" s="2338" t="s">
        <v>4142</v>
      </c>
      <c r="F94" s="2311"/>
      <c r="G94" s="2338"/>
      <c r="H94" s="2360" t="s">
        <v>4143</v>
      </c>
      <c r="I94" s="2338"/>
    </row>
    <row r="95" spans="1:9" ht="17.45" customHeight="1">
      <c r="A95" s="2306"/>
      <c r="B95" s="2356" t="s">
        <v>4144</v>
      </c>
      <c r="C95" s="2338" t="s">
        <v>1397</v>
      </c>
      <c r="D95" s="2311"/>
      <c r="E95" s="2338" t="s">
        <v>4145</v>
      </c>
      <c r="F95" s="2311"/>
      <c r="G95" s="2338"/>
      <c r="H95" s="2360" t="s">
        <v>4146</v>
      </c>
      <c r="I95" s="2338"/>
    </row>
    <row r="96" spans="1:9" ht="17.45" customHeight="1">
      <c r="A96" s="2306"/>
      <c r="B96" s="2307" t="s">
        <v>4147</v>
      </c>
      <c r="C96" s="2338"/>
      <c r="D96" s="2311"/>
      <c r="E96" s="2338" t="s">
        <v>4148</v>
      </c>
      <c r="F96" s="2311"/>
      <c r="G96" s="2338"/>
      <c r="H96" s="2360"/>
      <c r="I96" s="2338"/>
    </row>
    <row r="97" spans="1:9" ht="17.45" customHeight="1">
      <c r="A97" s="2306"/>
      <c r="B97" s="2307" t="s">
        <v>4149</v>
      </c>
      <c r="C97" s="2306"/>
      <c r="D97" s="2134"/>
      <c r="E97" s="2306" t="s">
        <v>4150</v>
      </c>
      <c r="F97" s="2134"/>
      <c r="G97" s="2306"/>
      <c r="H97" s="2134"/>
      <c r="I97" s="2306"/>
    </row>
    <row r="98" spans="1:9" ht="17.45" customHeight="1">
      <c r="A98" s="2306"/>
      <c r="B98" s="2361"/>
      <c r="C98" s="2306"/>
      <c r="D98" s="2134"/>
      <c r="E98" s="2306" t="s">
        <v>4151</v>
      </c>
      <c r="F98" s="2134"/>
      <c r="G98" s="2306"/>
      <c r="H98" s="2134"/>
      <c r="I98" s="2306"/>
    </row>
    <row r="99" spans="1:9" ht="17.45" customHeight="1">
      <c r="A99" s="2306"/>
      <c r="B99" s="2361"/>
      <c r="C99" s="2350"/>
      <c r="D99" s="2362"/>
      <c r="E99" s="2350" t="s">
        <v>4152</v>
      </c>
      <c r="F99" s="2362"/>
      <c r="G99" s="2350"/>
      <c r="H99" s="2362"/>
      <c r="I99" s="2350"/>
    </row>
    <row r="100" spans="1:9" ht="17.45" customHeight="1">
      <c r="A100" s="2306"/>
      <c r="B100" s="2339"/>
      <c r="C100" s="2350"/>
      <c r="D100" s="2362"/>
      <c r="E100" s="2363" t="s">
        <v>4153</v>
      </c>
      <c r="F100" s="2362"/>
      <c r="G100" s="2350"/>
      <c r="H100" s="2362"/>
      <c r="I100" s="2350"/>
    </row>
    <row r="101" spans="1:9" ht="17.45" customHeight="1">
      <c r="A101" s="2306"/>
      <c r="B101" s="2339"/>
      <c r="C101" s="2350"/>
      <c r="D101" s="2362"/>
      <c r="E101" s="2350" t="s">
        <v>4154</v>
      </c>
      <c r="F101" s="2362"/>
      <c r="G101" s="2350"/>
      <c r="H101" s="2362"/>
      <c r="I101" s="2350"/>
    </row>
    <row r="102" spans="1:9" ht="17.45" customHeight="1">
      <c r="A102" s="2306"/>
      <c r="B102" s="2307"/>
      <c r="C102" s="2364"/>
      <c r="D102" s="2364"/>
      <c r="E102" s="2364"/>
      <c r="F102" s="2365"/>
      <c r="G102" s="2364"/>
      <c r="H102" s="2364"/>
      <c r="I102" s="2364"/>
    </row>
    <row r="103" spans="1:9">
      <c r="A103" s="979"/>
      <c r="B103" s="682"/>
      <c r="C103" s="979"/>
      <c r="D103" s="2366"/>
      <c r="E103" s="2367" t="s">
        <v>579</v>
      </c>
      <c r="F103" s="2368">
        <f>SUM(F39:F99)</f>
        <v>18000</v>
      </c>
      <c r="G103" s="979"/>
      <c r="H103" s="2369"/>
      <c r="I103" s="2366"/>
    </row>
    <row r="106" spans="1:9">
      <c r="F106" s="2371"/>
    </row>
  </sheetData>
  <mergeCells count="11">
    <mergeCell ref="A1:I1"/>
    <mergeCell ref="A2:H2"/>
    <mergeCell ref="F16:G16"/>
    <mergeCell ref="H16:H17"/>
    <mergeCell ref="I16:I17"/>
    <mergeCell ref="D12:E12"/>
    <mergeCell ref="A16:A17"/>
    <mergeCell ref="B16:B17"/>
    <mergeCell ref="C16:C17"/>
    <mergeCell ref="D16:D17"/>
    <mergeCell ref="E16:E17"/>
  </mergeCells>
  <printOptions horizontalCentered="1" verticalCentered="1"/>
  <pageMargins left="0.11811023622047245" right="0.11811023622047245" top="0.15748031496062992" bottom="0.15748031496062992" header="0" footer="0"/>
  <pageSetup paperSize="9" orientation="landscape" horizontalDpi="4294967293" verticalDpi="0"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40" workbookViewId="0">
      <selection activeCell="K33" sqref="K33"/>
    </sheetView>
  </sheetViews>
  <sheetFormatPr defaultColWidth="9" defaultRowHeight="18.75"/>
  <cols>
    <col min="1" max="1" width="5" style="231" customWidth="1"/>
    <col min="2" max="2" width="44.125" style="241" customWidth="1"/>
    <col min="3" max="3" width="12.75" style="231" customWidth="1"/>
    <col min="4" max="4" width="11.625" style="231" bestFit="1" customWidth="1"/>
    <col min="5" max="5" width="13.875" style="231" customWidth="1"/>
    <col min="6" max="7" width="9" style="231"/>
    <col min="8" max="8" width="10.125" style="231" customWidth="1"/>
    <col min="9" max="9" width="10.375" style="231" customWidth="1"/>
    <col min="10" max="16384" width="9" style="231"/>
  </cols>
  <sheetData>
    <row r="1" spans="1:9">
      <c r="A1" s="3158" t="s">
        <v>702</v>
      </c>
      <c r="B1" s="3158"/>
      <c r="C1" s="3158"/>
      <c r="D1" s="3158"/>
      <c r="E1" s="3158"/>
      <c r="F1" s="3158"/>
      <c r="G1" s="3158"/>
      <c r="H1" s="3158"/>
      <c r="I1" s="3158"/>
    </row>
    <row r="2" spans="1:9">
      <c r="A2" s="3158" t="s">
        <v>2006</v>
      </c>
      <c r="B2" s="3158"/>
      <c r="C2" s="3158"/>
      <c r="D2" s="3158"/>
      <c r="E2" s="3158"/>
      <c r="F2" s="3158"/>
      <c r="G2" s="3158"/>
      <c r="H2" s="3158"/>
      <c r="I2" s="232"/>
    </row>
    <row r="3" spans="1:9">
      <c r="A3" s="232" t="s">
        <v>4283</v>
      </c>
      <c r="B3" s="244"/>
    </row>
    <row r="4" spans="1:9">
      <c r="A4" s="232" t="s">
        <v>4284</v>
      </c>
      <c r="B4" s="244"/>
    </row>
    <row r="5" spans="1:9">
      <c r="A5" s="232" t="s">
        <v>4285</v>
      </c>
      <c r="B5" s="244"/>
    </row>
    <row r="6" spans="1:9">
      <c r="A6" s="232" t="s">
        <v>4286</v>
      </c>
      <c r="B6" s="244"/>
    </row>
    <row r="7" spans="1:9" ht="19.899999999999999" customHeight="1">
      <c r="A7" s="232"/>
      <c r="B7" s="244"/>
    </row>
    <row r="8" spans="1:9" ht="26.25" customHeight="1">
      <c r="A8" s="3194" t="s">
        <v>0</v>
      </c>
      <c r="B8" s="3194" t="s">
        <v>325</v>
      </c>
      <c r="C8" s="3194" t="s">
        <v>326</v>
      </c>
      <c r="D8" s="3194" t="s">
        <v>1</v>
      </c>
      <c r="E8" s="3194" t="s">
        <v>327</v>
      </c>
      <c r="F8" s="3196" t="s">
        <v>2</v>
      </c>
      <c r="G8" s="3196"/>
      <c r="H8" s="3197" t="s">
        <v>328</v>
      </c>
      <c r="I8" s="3194" t="s">
        <v>5</v>
      </c>
    </row>
    <row r="9" spans="1:9" ht="26.25" customHeight="1">
      <c r="A9" s="3195"/>
      <c r="B9" s="3194"/>
      <c r="C9" s="3195"/>
      <c r="D9" s="3195"/>
      <c r="E9" s="3195"/>
      <c r="F9" s="1205" t="s">
        <v>3</v>
      </c>
      <c r="G9" s="1205" t="s">
        <v>4</v>
      </c>
      <c r="H9" s="3198"/>
      <c r="I9" s="3195"/>
    </row>
    <row r="10" spans="1:9">
      <c r="A10" s="1210">
        <v>1</v>
      </c>
      <c r="B10" s="1207" t="s">
        <v>4338</v>
      </c>
      <c r="C10" s="1208"/>
      <c r="D10" s="1208"/>
      <c r="E10" s="1208"/>
      <c r="F10" s="1208"/>
      <c r="G10" s="1208"/>
      <c r="H10" s="1208"/>
      <c r="I10" s="1208"/>
    </row>
    <row r="11" spans="1:9">
      <c r="A11" s="1211"/>
      <c r="B11" s="1230" t="s">
        <v>4339</v>
      </c>
      <c r="C11" s="1211"/>
      <c r="D11" s="1211"/>
      <c r="E11" s="1211"/>
      <c r="F11" s="1211"/>
      <c r="G11" s="1211"/>
      <c r="H11" s="1211"/>
      <c r="I11" s="1211"/>
    </row>
    <row r="12" spans="1:9">
      <c r="A12" s="1211"/>
      <c r="B12" s="1231" t="s">
        <v>4287</v>
      </c>
      <c r="C12" s="1232" t="s">
        <v>4288</v>
      </c>
      <c r="D12" s="1232" t="s">
        <v>374</v>
      </c>
      <c r="E12" s="1233" t="s">
        <v>4289</v>
      </c>
      <c r="F12" s="1232"/>
      <c r="G12" s="1232"/>
      <c r="H12" s="1232" t="s">
        <v>2939</v>
      </c>
      <c r="I12" s="1232" t="s">
        <v>2942</v>
      </c>
    </row>
    <row r="13" spans="1:9">
      <c r="A13" s="1211"/>
      <c r="B13" s="1233" t="s">
        <v>4290</v>
      </c>
      <c r="C13" s="1232" t="s">
        <v>2121</v>
      </c>
      <c r="D13" s="1232" t="s">
        <v>4291</v>
      </c>
      <c r="E13" s="1233" t="s">
        <v>4292</v>
      </c>
      <c r="F13" s="1232" t="s">
        <v>4293</v>
      </c>
      <c r="G13" s="1232" t="s">
        <v>4293</v>
      </c>
      <c r="H13" s="1232" t="s">
        <v>3112</v>
      </c>
      <c r="I13" s="1232" t="s">
        <v>4294</v>
      </c>
    </row>
    <row r="14" spans="1:9">
      <c r="A14" s="351"/>
      <c r="B14" s="1233"/>
      <c r="C14" s="1232" t="s">
        <v>4295</v>
      </c>
      <c r="D14" s="1232"/>
      <c r="E14" s="1233" t="s">
        <v>4296</v>
      </c>
      <c r="F14" s="1232"/>
      <c r="G14" s="1232"/>
      <c r="H14" s="1232" t="s">
        <v>4297</v>
      </c>
      <c r="I14" s="1232" t="s">
        <v>4298</v>
      </c>
    </row>
    <row r="15" spans="1:9">
      <c r="A15" s="1211"/>
      <c r="B15" s="1233"/>
      <c r="C15" s="1232" t="s">
        <v>4299</v>
      </c>
      <c r="D15" s="1232"/>
      <c r="E15" s="1233"/>
      <c r="F15" s="1232"/>
      <c r="G15" s="1232"/>
      <c r="H15" s="1232"/>
      <c r="I15" s="1232"/>
    </row>
    <row r="16" spans="1:9">
      <c r="A16" s="1211"/>
      <c r="B16" s="1234" t="s">
        <v>4300</v>
      </c>
      <c r="C16" s="1232"/>
      <c r="D16" s="1232"/>
      <c r="E16" s="1235"/>
      <c r="F16" s="1232"/>
      <c r="G16" s="1232"/>
      <c r="H16" s="1232"/>
      <c r="I16" s="1232"/>
    </row>
    <row r="17" spans="1:9">
      <c r="A17" s="1211"/>
      <c r="B17" s="1233" t="s">
        <v>4301</v>
      </c>
      <c r="C17" s="1232" t="s">
        <v>4288</v>
      </c>
      <c r="D17" s="1232" t="s">
        <v>374</v>
      </c>
      <c r="E17" s="1236" t="s">
        <v>4302</v>
      </c>
      <c r="F17" s="1232"/>
      <c r="G17" s="1232"/>
      <c r="H17" s="1232" t="s">
        <v>3112</v>
      </c>
      <c r="I17" s="1232" t="s">
        <v>4294</v>
      </c>
    </row>
    <row r="18" spans="1:9">
      <c r="A18" s="1211"/>
      <c r="B18" s="1234" t="s">
        <v>4303</v>
      </c>
      <c r="C18" s="1232"/>
      <c r="D18" s="1232"/>
      <c r="E18" s="1236" t="s">
        <v>4304</v>
      </c>
      <c r="F18" s="1232"/>
      <c r="G18" s="1232"/>
      <c r="H18" s="1232"/>
      <c r="I18" s="1232" t="s">
        <v>4298</v>
      </c>
    </row>
    <row r="19" spans="1:9">
      <c r="A19" s="1211"/>
      <c r="B19" s="1237" t="s">
        <v>4305</v>
      </c>
      <c r="C19" s="1232"/>
      <c r="D19" s="1232"/>
      <c r="E19" s="1236"/>
      <c r="F19" s="1232"/>
      <c r="G19" s="1232"/>
      <c r="H19" s="1232"/>
      <c r="I19" s="1232"/>
    </row>
    <row r="20" spans="1:9">
      <c r="A20" s="1211"/>
      <c r="B20" s="1233" t="s">
        <v>4306</v>
      </c>
      <c r="C20" s="1232" t="s">
        <v>4288</v>
      </c>
      <c r="D20" s="1232" t="s">
        <v>374</v>
      </c>
      <c r="E20" s="1236" t="s">
        <v>4307</v>
      </c>
      <c r="F20" s="1232"/>
      <c r="G20" s="1232"/>
      <c r="H20" s="1232" t="s">
        <v>3112</v>
      </c>
      <c r="I20" s="1232" t="s">
        <v>4294</v>
      </c>
    </row>
    <row r="21" spans="1:9">
      <c r="A21" s="1211"/>
      <c r="B21" s="1234" t="s">
        <v>4308</v>
      </c>
      <c r="C21" s="1232"/>
      <c r="D21" s="1232"/>
      <c r="E21" s="1236" t="s">
        <v>4309</v>
      </c>
      <c r="F21" s="1232"/>
      <c r="G21" s="1232"/>
      <c r="H21" s="1232"/>
      <c r="I21" s="1232" t="s">
        <v>4298</v>
      </c>
    </row>
    <row r="22" spans="1:9">
      <c r="A22" s="1211"/>
      <c r="B22" s="1233" t="s">
        <v>4310</v>
      </c>
      <c r="C22" s="1232" t="s">
        <v>4288</v>
      </c>
      <c r="D22" s="1232" t="s">
        <v>374</v>
      </c>
      <c r="E22" s="1236" t="s">
        <v>4311</v>
      </c>
      <c r="F22" s="1232"/>
      <c r="G22" s="1232"/>
      <c r="H22" s="1232" t="s">
        <v>3112</v>
      </c>
      <c r="I22" s="1232" t="s">
        <v>4294</v>
      </c>
    </row>
    <row r="23" spans="1:9">
      <c r="A23" s="1211"/>
      <c r="B23" s="1238" t="s">
        <v>4312</v>
      </c>
      <c r="C23" s="1232"/>
      <c r="D23" s="1232"/>
      <c r="E23" s="1236" t="s">
        <v>4309</v>
      </c>
      <c r="F23" s="1232"/>
      <c r="G23" s="1232"/>
      <c r="H23" s="1232"/>
      <c r="I23" s="1232" t="s">
        <v>4298</v>
      </c>
    </row>
    <row r="24" spans="1:9">
      <c r="A24" s="1211"/>
      <c r="B24" s="1238" t="s">
        <v>4313</v>
      </c>
      <c r="C24" s="1232"/>
      <c r="D24" s="1232"/>
      <c r="E24" s="1236"/>
      <c r="F24" s="1232"/>
      <c r="G24" s="1232"/>
      <c r="H24" s="1232"/>
      <c r="I24" s="1232"/>
    </row>
    <row r="25" spans="1:9">
      <c r="A25" s="1211"/>
      <c r="B25" s="1233" t="s">
        <v>4314</v>
      </c>
      <c r="C25" s="1232" t="s">
        <v>4288</v>
      </c>
      <c r="D25" s="1232" t="s">
        <v>374</v>
      </c>
      <c r="E25" s="1236" t="s">
        <v>4315</v>
      </c>
      <c r="F25" s="1232"/>
      <c r="G25" s="1232"/>
      <c r="H25" s="1232" t="s">
        <v>3112</v>
      </c>
      <c r="I25" s="1232" t="s">
        <v>4294</v>
      </c>
    </row>
    <row r="26" spans="1:9">
      <c r="A26" s="1239"/>
      <c r="B26" s="1240" t="s">
        <v>4316</v>
      </c>
      <c r="C26" s="1241"/>
      <c r="D26" s="1241"/>
      <c r="E26" s="1242" t="s">
        <v>4317</v>
      </c>
      <c r="F26" s="1241"/>
      <c r="G26" s="1241"/>
      <c r="H26" s="1241"/>
      <c r="I26" s="1241" t="s">
        <v>4298</v>
      </c>
    </row>
    <row r="27" spans="1:9">
      <c r="A27" s="3194" t="s">
        <v>0</v>
      </c>
      <c r="B27" s="3194" t="s">
        <v>325</v>
      </c>
      <c r="C27" s="3194" t="s">
        <v>326</v>
      </c>
      <c r="D27" s="3194" t="s">
        <v>1</v>
      </c>
      <c r="E27" s="3194" t="s">
        <v>327</v>
      </c>
      <c r="F27" s="3196" t="s">
        <v>2</v>
      </c>
      <c r="G27" s="3196"/>
      <c r="H27" s="3197" t="s">
        <v>328</v>
      </c>
      <c r="I27" s="3194" t="s">
        <v>5</v>
      </c>
    </row>
    <row r="28" spans="1:9">
      <c r="A28" s="3195"/>
      <c r="B28" s="3194"/>
      <c r="C28" s="3195"/>
      <c r="D28" s="3195"/>
      <c r="E28" s="3195"/>
      <c r="F28" s="1205" t="s">
        <v>3</v>
      </c>
      <c r="G28" s="1205" t="s">
        <v>4</v>
      </c>
      <c r="H28" s="3198"/>
      <c r="I28" s="3195"/>
    </row>
    <row r="29" spans="1:9">
      <c r="A29" s="1243"/>
      <c r="B29" s="1244" t="s">
        <v>4318</v>
      </c>
      <c r="C29" s="1243"/>
      <c r="D29" s="1243"/>
      <c r="E29" s="1243"/>
      <c r="F29" s="1206"/>
      <c r="G29" s="1206"/>
      <c r="H29" s="1245"/>
      <c r="I29" s="1243"/>
    </row>
    <row r="30" spans="1:9">
      <c r="A30" s="1243"/>
      <c r="B30" s="1246" t="s">
        <v>4319</v>
      </c>
      <c r="C30" s="1243"/>
      <c r="D30" s="1243"/>
      <c r="E30" s="1243"/>
      <c r="F30" s="1206"/>
      <c r="G30" s="1206"/>
      <c r="H30" s="1245"/>
      <c r="I30" s="1243"/>
    </row>
    <row r="31" spans="1:9">
      <c r="A31" s="1243"/>
      <c r="B31" s="1246" t="s">
        <v>4320</v>
      </c>
      <c r="C31" s="1243"/>
      <c r="D31" s="1243"/>
      <c r="E31" s="1243"/>
      <c r="F31" s="1206"/>
      <c r="G31" s="1206"/>
      <c r="H31" s="1245"/>
      <c r="I31" s="1243"/>
    </row>
    <row r="32" spans="1:9">
      <c r="A32" s="1243"/>
      <c r="B32" s="1234" t="s">
        <v>4321</v>
      </c>
      <c r="C32" s="1232" t="s">
        <v>4288</v>
      </c>
      <c r="D32" s="1232" t="s">
        <v>374</v>
      </c>
      <c r="E32" s="1236" t="s">
        <v>4322</v>
      </c>
      <c r="F32" s="1232"/>
      <c r="G32" s="1232"/>
      <c r="H32" s="1247" t="s">
        <v>4323</v>
      </c>
      <c r="I32" s="1232" t="s">
        <v>4294</v>
      </c>
    </row>
    <row r="33" spans="1:9">
      <c r="A33" s="1243"/>
      <c r="B33" s="1234"/>
      <c r="C33" s="1235"/>
      <c r="D33" s="1232"/>
      <c r="E33" s="1236" t="s">
        <v>4324</v>
      </c>
      <c r="F33" s="1232"/>
      <c r="G33" s="1232"/>
      <c r="H33" s="1248"/>
      <c r="I33" s="1232" t="s">
        <v>4298</v>
      </c>
    </row>
    <row r="34" spans="1:9">
      <c r="A34" s="1243"/>
      <c r="B34" s="1206"/>
      <c r="C34" s="1243"/>
      <c r="D34" s="1243"/>
      <c r="E34" s="1243"/>
      <c r="F34" s="1206"/>
      <c r="G34" s="1206"/>
      <c r="H34" s="1245"/>
      <c r="I34" s="1243"/>
    </row>
    <row r="35" spans="1:9">
      <c r="A35" s="1211"/>
      <c r="B35" s="1234" t="s">
        <v>4325</v>
      </c>
      <c r="C35" s="1235" t="s">
        <v>4326</v>
      </c>
      <c r="D35" s="1232" t="s">
        <v>374</v>
      </c>
      <c r="E35" s="1249" t="s">
        <v>4327</v>
      </c>
      <c r="F35" s="1232"/>
      <c r="G35" s="1232"/>
      <c r="H35" s="351" t="s">
        <v>4328</v>
      </c>
      <c r="I35" s="1232" t="s">
        <v>4294</v>
      </c>
    </row>
    <row r="36" spans="1:9">
      <c r="A36" s="1211"/>
      <c r="B36" s="1250"/>
      <c r="C36" s="1235"/>
      <c r="D36" s="1232"/>
      <c r="E36" s="1249" t="s">
        <v>4329</v>
      </c>
      <c r="F36" s="1233"/>
      <c r="G36" s="1233"/>
      <c r="H36" s="1251">
        <v>23255</v>
      </c>
      <c r="I36" s="1232" t="s">
        <v>4298</v>
      </c>
    </row>
    <row r="37" spans="1:9">
      <c r="A37" s="1211"/>
      <c r="B37" s="231"/>
      <c r="C37" s="1235"/>
      <c r="D37" s="1232"/>
      <c r="E37" s="1249" t="s">
        <v>4330</v>
      </c>
      <c r="F37" s="1233"/>
      <c r="G37" s="1233"/>
      <c r="H37" s="1232"/>
      <c r="I37" s="1232"/>
    </row>
    <row r="38" spans="1:9">
      <c r="A38" s="1211"/>
      <c r="B38" s="231" t="s">
        <v>4331</v>
      </c>
      <c r="C38" s="1249" t="s">
        <v>4332</v>
      </c>
      <c r="D38" s="1232"/>
      <c r="E38" s="296" t="s">
        <v>4333</v>
      </c>
      <c r="F38" s="1233"/>
      <c r="G38" s="1233"/>
      <c r="H38" s="1252">
        <v>23378</v>
      </c>
      <c r="I38" s="1232" t="s">
        <v>4294</v>
      </c>
    </row>
    <row r="39" spans="1:9">
      <c r="A39" s="1211"/>
      <c r="B39" s="231" t="s">
        <v>4334</v>
      </c>
      <c r="C39" s="1249" t="s">
        <v>4335</v>
      </c>
      <c r="D39" s="1232"/>
      <c r="E39" s="296" t="s">
        <v>4298</v>
      </c>
      <c r="F39" s="1233"/>
      <c r="G39" s="1233"/>
      <c r="H39" s="1252">
        <v>23469</v>
      </c>
      <c r="I39" s="1232" t="s">
        <v>4298</v>
      </c>
    </row>
    <row r="40" spans="1:9">
      <c r="A40" s="1211"/>
      <c r="B40" s="231"/>
      <c r="C40" s="1249" t="s">
        <v>4336</v>
      </c>
      <c r="D40" s="1232"/>
      <c r="E40" s="1244"/>
      <c r="F40" s="1233"/>
      <c r="G40" s="1233"/>
      <c r="H40" s="1252">
        <v>23560</v>
      </c>
      <c r="I40" s="1232"/>
    </row>
    <row r="41" spans="1:9">
      <c r="A41" s="1211"/>
      <c r="B41" s="231"/>
      <c r="C41" s="1249" t="s">
        <v>4337</v>
      </c>
      <c r="D41" s="1232"/>
      <c r="E41" s="1244"/>
      <c r="F41" s="1233"/>
      <c r="G41" s="1233"/>
      <c r="H41" s="1252">
        <v>23652</v>
      </c>
      <c r="I41" s="1232"/>
    </row>
    <row r="42" spans="1:9">
      <c r="A42" s="1211"/>
      <c r="B42" s="1237"/>
      <c r="C42" s="1211"/>
      <c r="D42" s="1211"/>
      <c r="F42" s="1211"/>
      <c r="G42" s="1211"/>
      <c r="H42" s="1251"/>
      <c r="I42" s="1232"/>
    </row>
    <row r="43" spans="1:9">
      <c r="A43" s="1211"/>
      <c r="B43" s="1237"/>
      <c r="C43" s="1211"/>
      <c r="D43" s="1211"/>
      <c r="E43" s="1211"/>
      <c r="F43" s="1211"/>
      <c r="G43" s="1211"/>
      <c r="H43" s="1211"/>
      <c r="I43" s="1232"/>
    </row>
    <row r="44" spans="1:9">
      <c r="A44" s="1239"/>
      <c r="B44" s="1253"/>
      <c r="C44" s="1254"/>
      <c r="D44" s="1241"/>
      <c r="E44" s="1255" t="s">
        <v>1912</v>
      </c>
      <c r="F44" s="1256">
        <f>SUM(F30:F43)</f>
        <v>0</v>
      </c>
      <c r="G44" s="1256"/>
      <c r="H44" s="1241"/>
      <c r="I44" s="1241"/>
    </row>
  </sheetData>
  <mergeCells count="18">
    <mergeCell ref="A1:I1"/>
    <mergeCell ref="A2:H2"/>
    <mergeCell ref="A8:A9"/>
    <mergeCell ref="B8:B9"/>
    <mergeCell ref="C8:C9"/>
    <mergeCell ref="D8:D9"/>
    <mergeCell ref="E8:E9"/>
    <mergeCell ref="F8:G8"/>
    <mergeCell ref="H8:H9"/>
    <mergeCell ref="I8:I9"/>
    <mergeCell ref="H27:H28"/>
    <mergeCell ref="I27:I28"/>
    <mergeCell ref="A27:A28"/>
    <mergeCell ref="B27:B28"/>
    <mergeCell ref="C27:C28"/>
    <mergeCell ref="D27:D28"/>
    <mergeCell ref="E27:E28"/>
    <mergeCell ref="F27:G2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6"/>
  <sheetViews>
    <sheetView topLeftCell="A118" workbookViewId="0">
      <selection activeCell="F138" sqref="F138"/>
    </sheetView>
  </sheetViews>
  <sheetFormatPr defaultColWidth="9" defaultRowHeight="18.75"/>
  <cols>
    <col min="1" max="1" width="5" style="231" customWidth="1"/>
    <col min="2" max="2" width="59.625" style="241" customWidth="1"/>
    <col min="3" max="3" width="19.375" style="231" customWidth="1"/>
    <col min="4" max="4" width="13.625" style="231" customWidth="1"/>
    <col min="5" max="5" width="35" style="231" customWidth="1"/>
    <col min="6" max="6" width="18.125" style="788" customWidth="1"/>
    <col min="7" max="7" width="9" style="2130"/>
    <col min="8" max="8" width="10.125" style="2130" customWidth="1"/>
    <col min="9" max="9" width="10.125" style="231" customWidth="1"/>
    <col min="10" max="16384" width="9" style="231"/>
  </cols>
  <sheetData>
    <row r="1" spans="1:9">
      <c r="A1" s="3158" t="s">
        <v>334</v>
      </c>
      <c r="B1" s="3158"/>
      <c r="C1" s="3158"/>
      <c r="D1" s="3158"/>
      <c r="E1" s="3158"/>
      <c r="F1" s="3158"/>
      <c r="G1" s="3158"/>
      <c r="H1" s="3158"/>
      <c r="I1" s="3158"/>
    </row>
    <row r="2" spans="1:9">
      <c r="A2" s="3158" t="s">
        <v>2971</v>
      </c>
      <c r="B2" s="3158"/>
      <c r="C2" s="3158"/>
      <c r="D2" s="3158"/>
      <c r="E2" s="3158"/>
      <c r="F2" s="3158"/>
      <c r="G2" s="3158"/>
      <c r="H2" s="3158"/>
      <c r="I2" s="3158"/>
    </row>
    <row r="3" spans="1:9">
      <c r="A3" s="232" t="s">
        <v>2972</v>
      </c>
      <c r="B3" s="244"/>
    </row>
    <row r="4" spans="1:9">
      <c r="A4" s="232" t="s">
        <v>2973</v>
      </c>
      <c r="B4" s="244"/>
    </row>
    <row r="5" spans="1:9">
      <c r="A5" s="232" t="s">
        <v>332</v>
      </c>
      <c r="B5" s="244"/>
    </row>
    <row r="6" spans="1:9">
      <c r="A6" s="232"/>
      <c r="B6" s="244" t="s">
        <v>5778</v>
      </c>
      <c r="E6" s="2207"/>
    </row>
    <row r="7" spans="1:9">
      <c r="A7" s="232"/>
      <c r="B7" s="244" t="s">
        <v>5779</v>
      </c>
      <c r="E7" s="2207"/>
    </row>
    <row r="8" spans="1:9">
      <c r="A8" s="232"/>
      <c r="B8" s="244" t="s">
        <v>5780</v>
      </c>
      <c r="E8" s="2207"/>
    </row>
    <row r="9" spans="1:9">
      <c r="A9" s="232"/>
      <c r="B9" s="244" t="s">
        <v>5781</v>
      </c>
      <c r="E9" s="2207"/>
    </row>
    <row r="10" spans="1:9">
      <c r="A10" s="232"/>
      <c r="B10" s="244" t="s">
        <v>5782</v>
      </c>
    </row>
    <row r="11" spans="1:9">
      <c r="A11" s="232"/>
      <c r="B11" s="244" t="s">
        <v>5783</v>
      </c>
    </row>
    <row r="12" spans="1:9">
      <c r="A12" s="232"/>
      <c r="B12" s="244" t="s">
        <v>5784</v>
      </c>
    </row>
    <row r="13" spans="1:9">
      <c r="A13" s="232"/>
      <c r="B13" s="244" t="s">
        <v>5785</v>
      </c>
    </row>
    <row r="14" spans="1:9" ht="18.75" customHeight="1">
      <c r="A14" s="232"/>
      <c r="B14" s="244" t="s">
        <v>5786</v>
      </c>
    </row>
    <row r="15" spans="1:9">
      <c r="A15" s="232"/>
      <c r="B15" s="244" t="s">
        <v>5787</v>
      </c>
    </row>
    <row r="16" spans="1:9">
      <c r="A16" s="232"/>
      <c r="B16" s="244" t="s">
        <v>5788</v>
      </c>
    </row>
    <row r="17" spans="1:10">
      <c r="A17" s="232"/>
      <c r="B17" s="244" t="s">
        <v>5789</v>
      </c>
    </row>
    <row r="18" spans="1:10">
      <c r="A18" s="232"/>
      <c r="B18" s="244" t="s">
        <v>5790</v>
      </c>
    </row>
    <row r="19" spans="1:10">
      <c r="A19" s="232"/>
      <c r="B19" s="244" t="s">
        <v>5791</v>
      </c>
    </row>
    <row r="20" spans="1:10">
      <c r="A20" s="232"/>
      <c r="B20" s="244" t="s">
        <v>5792</v>
      </c>
    </row>
    <row r="21" spans="1:10">
      <c r="A21" s="232"/>
      <c r="B21" s="244" t="s">
        <v>5793</v>
      </c>
    </row>
    <row r="22" spans="1:10">
      <c r="A22" s="232"/>
      <c r="B22" s="244" t="s">
        <v>5794</v>
      </c>
    </row>
    <row r="23" spans="1:10">
      <c r="A23" s="232"/>
      <c r="B23" s="244" t="s">
        <v>5795</v>
      </c>
    </row>
    <row r="24" spans="1:10">
      <c r="A24" s="232"/>
      <c r="B24" s="244" t="s">
        <v>5796</v>
      </c>
    </row>
    <row r="25" spans="1:10">
      <c r="A25" s="232"/>
      <c r="B25" s="244"/>
    </row>
    <row r="26" spans="1:10" ht="18.75" customHeight="1">
      <c r="A26" s="3155" t="s">
        <v>0</v>
      </c>
      <c r="B26" s="3155" t="s">
        <v>325</v>
      </c>
      <c r="C26" s="3155" t="s">
        <v>326</v>
      </c>
      <c r="D26" s="3155" t="s">
        <v>1</v>
      </c>
      <c r="E26" s="3155" t="s">
        <v>327</v>
      </c>
      <c r="F26" s="3162" t="s">
        <v>2</v>
      </c>
      <c r="G26" s="3162"/>
      <c r="H26" s="3155" t="s">
        <v>328</v>
      </c>
      <c r="I26" s="3155" t="s">
        <v>5</v>
      </c>
    </row>
    <row r="27" spans="1:10">
      <c r="A27" s="3156"/>
      <c r="B27" s="3156"/>
      <c r="C27" s="3156"/>
      <c r="D27" s="3156"/>
      <c r="E27" s="3156"/>
      <c r="F27" s="2129" t="s">
        <v>3</v>
      </c>
      <c r="G27" s="2129" t="s">
        <v>4</v>
      </c>
      <c r="H27" s="3156"/>
      <c r="I27" s="3156"/>
    </row>
    <row r="28" spans="1:10">
      <c r="A28" s="233">
        <v>1</v>
      </c>
      <c r="B28" s="242" t="s">
        <v>4193</v>
      </c>
      <c r="C28" s="234"/>
      <c r="D28" s="234"/>
      <c r="E28" s="234"/>
      <c r="F28" s="2208"/>
      <c r="G28" s="233"/>
      <c r="H28" s="233"/>
      <c r="I28" s="233"/>
    </row>
    <row r="29" spans="1:10">
      <c r="A29" s="235"/>
      <c r="B29" s="242" t="s">
        <v>4194</v>
      </c>
      <c r="C29" s="235"/>
      <c r="D29" s="235"/>
      <c r="E29" s="235"/>
      <c r="F29" s="2209"/>
      <c r="G29" s="321"/>
      <c r="H29" s="321"/>
      <c r="I29" s="321"/>
    </row>
    <row r="30" spans="1:10">
      <c r="A30" s="235"/>
      <c r="B30" s="849" t="s">
        <v>2974</v>
      </c>
      <c r="C30" s="850"/>
      <c r="D30" s="851"/>
      <c r="E30" s="235"/>
      <c r="F30" s="2209"/>
      <c r="G30" s="321"/>
      <c r="H30" s="321"/>
      <c r="I30" s="321"/>
    </row>
    <row r="31" spans="1:10">
      <c r="A31" s="235"/>
      <c r="B31" s="852" t="s">
        <v>2975</v>
      </c>
      <c r="C31" s="851" t="s">
        <v>2976</v>
      </c>
      <c r="D31" s="851"/>
      <c r="E31" s="235" t="s">
        <v>5797</v>
      </c>
      <c r="F31" s="2210">
        <v>750</v>
      </c>
      <c r="G31" s="321" t="s">
        <v>319</v>
      </c>
      <c r="H31" s="685" t="s">
        <v>2980</v>
      </c>
      <c r="I31" s="321" t="s">
        <v>350</v>
      </c>
    </row>
    <row r="32" spans="1:10">
      <c r="A32" s="235"/>
      <c r="B32" s="853" t="s">
        <v>2977</v>
      </c>
      <c r="C32" s="851" t="s">
        <v>2978</v>
      </c>
      <c r="D32" s="854"/>
      <c r="E32" s="321" t="s">
        <v>2979</v>
      </c>
      <c r="F32" s="2209"/>
      <c r="G32" s="321"/>
      <c r="H32" s="321" t="s">
        <v>2980</v>
      </c>
      <c r="I32" s="321" t="s">
        <v>350</v>
      </c>
      <c r="J32" s="2207"/>
    </row>
    <row r="33" spans="1:10">
      <c r="A33" s="235"/>
      <c r="B33" s="2211" t="s">
        <v>5798</v>
      </c>
      <c r="C33" s="860"/>
      <c r="D33" s="2212"/>
      <c r="E33" s="785"/>
      <c r="F33" s="2213"/>
      <c r="G33" s="785"/>
      <c r="H33" s="785"/>
      <c r="I33" s="785"/>
      <c r="J33" s="2207"/>
    </row>
    <row r="34" spans="1:10">
      <c r="A34" s="235"/>
      <c r="B34" s="2211" t="s">
        <v>5799</v>
      </c>
      <c r="C34" s="860"/>
      <c r="D34" s="2212"/>
      <c r="E34" s="785"/>
      <c r="F34" s="2213"/>
      <c r="G34" s="785"/>
      <c r="H34" s="785"/>
      <c r="I34" s="785"/>
      <c r="J34" s="2207"/>
    </row>
    <row r="35" spans="1:10">
      <c r="A35" s="235"/>
      <c r="B35" s="2214" t="s">
        <v>5800</v>
      </c>
      <c r="C35" s="860" t="s">
        <v>5801</v>
      </c>
      <c r="D35" s="2212"/>
      <c r="E35" s="785" t="s">
        <v>5802</v>
      </c>
      <c r="F35" s="2213"/>
      <c r="G35" s="785"/>
      <c r="H35" s="785" t="s">
        <v>2992</v>
      </c>
      <c r="I35" s="785" t="s">
        <v>350</v>
      </c>
      <c r="J35" s="2207"/>
    </row>
    <row r="36" spans="1:10">
      <c r="A36" s="235"/>
      <c r="B36" s="2214" t="s">
        <v>5803</v>
      </c>
      <c r="C36" s="860"/>
      <c r="D36" s="2212"/>
      <c r="E36" s="785" t="s">
        <v>5804</v>
      </c>
      <c r="F36" s="2213"/>
      <c r="G36" s="785"/>
      <c r="H36" s="785"/>
      <c r="I36" s="785"/>
      <c r="J36" s="2207"/>
    </row>
    <row r="37" spans="1:10">
      <c r="A37" s="235"/>
      <c r="B37" s="2214"/>
      <c r="C37" s="860"/>
      <c r="D37" s="2212"/>
      <c r="E37" s="785" t="s">
        <v>5805</v>
      </c>
      <c r="F37" s="2213"/>
      <c r="G37" s="785"/>
      <c r="H37" s="785"/>
      <c r="I37" s="785"/>
      <c r="J37" s="2207"/>
    </row>
    <row r="38" spans="1:10">
      <c r="A38" s="235"/>
      <c r="B38" s="2214" t="s">
        <v>5806</v>
      </c>
      <c r="C38" s="860"/>
      <c r="D38" s="2212"/>
      <c r="E38" s="785" t="s">
        <v>5807</v>
      </c>
      <c r="F38" s="2213"/>
      <c r="G38" s="785"/>
      <c r="H38" s="785"/>
      <c r="I38" s="785"/>
      <c r="J38" s="2207"/>
    </row>
    <row r="39" spans="1:10">
      <c r="A39" s="235"/>
      <c r="B39" s="2214" t="s">
        <v>5808</v>
      </c>
      <c r="C39" s="860"/>
      <c r="D39" s="2212"/>
      <c r="E39" s="785" t="s">
        <v>5809</v>
      </c>
      <c r="F39" s="2213"/>
      <c r="G39" s="785"/>
      <c r="H39" s="785"/>
      <c r="I39" s="785"/>
      <c r="J39" s="2207"/>
    </row>
    <row r="40" spans="1:10">
      <c r="A40" s="235"/>
      <c r="B40" s="855" t="s">
        <v>5810</v>
      </c>
      <c r="C40" s="851" t="s">
        <v>2981</v>
      </c>
      <c r="D40" s="851" t="s">
        <v>350</v>
      </c>
      <c r="E40" s="321" t="s">
        <v>2982</v>
      </c>
      <c r="F40" s="2209">
        <v>1500</v>
      </c>
      <c r="G40" s="321" t="s">
        <v>319</v>
      </c>
      <c r="H40" s="321" t="s">
        <v>2983</v>
      </c>
      <c r="I40" s="321" t="s">
        <v>350</v>
      </c>
    </row>
    <row r="41" spans="1:10" ht="21">
      <c r="A41" s="235"/>
      <c r="B41" s="857" t="s">
        <v>5811</v>
      </c>
      <c r="C41" s="851"/>
      <c r="D41" s="851"/>
      <c r="E41" s="785" t="s">
        <v>5812</v>
      </c>
      <c r="F41" s="2209"/>
      <c r="G41" s="321"/>
      <c r="H41" s="321"/>
      <c r="I41" s="321"/>
      <c r="J41" s="858"/>
    </row>
    <row r="42" spans="1:10" ht="21">
      <c r="A42" s="235"/>
      <c r="B42" s="857" t="s">
        <v>5813</v>
      </c>
      <c r="C42" s="851"/>
      <c r="D42" s="851"/>
      <c r="E42" s="785"/>
      <c r="F42" s="2209"/>
      <c r="G42" s="321"/>
      <c r="H42" s="321"/>
      <c r="I42" s="321"/>
      <c r="J42" s="858"/>
    </row>
    <row r="43" spans="1:10">
      <c r="A43" s="235"/>
      <c r="B43" s="853" t="s">
        <v>2984</v>
      </c>
      <c r="C43" s="851"/>
      <c r="D43" s="851"/>
      <c r="E43" s="785" t="s">
        <v>5814</v>
      </c>
      <c r="F43" s="2209"/>
      <c r="G43" s="321"/>
      <c r="H43" s="321"/>
      <c r="I43" s="321"/>
      <c r="J43"/>
    </row>
    <row r="44" spans="1:10">
      <c r="A44" s="235"/>
      <c r="B44" s="853" t="s">
        <v>2985</v>
      </c>
      <c r="C44" s="851"/>
      <c r="D44" s="851"/>
      <c r="E44" s="235"/>
      <c r="F44" s="2209"/>
      <c r="G44" s="321"/>
      <c r="H44" s="321"/>
      <c r="I44" s="321"/>
      <c r="J44"/>
    </row>
    <row r="45" spans="1:10">
      <c r="A45" s="235"/>
      <c r="B45" s="853" t="s">
        <v>2986</v>
      </c>
      <c r="C45" s="851"/>
      <c r="D45" s="851"/>
      <c r="E45" s="235"/>
      <c r="F45" s="2209"/>
      <c r="G45" s="321"/>
      <c r="H45" s="321"/>
      <c r="I45" s="321"/>
      <c r="J45"/>
    </row>
    <row r="46" spans="1:10">
      <c r="A46" s="235"/>
      <c r="B46" s="852" t="s">
        <v>2987</v>
      </c>
      <c r="C46" s="851"/>
      <c r="D46" s="851"/>
      <c r="E46" s="235"/>
      <c r="F46" s="2209"/>
      <c r="G46" s="321"/>
      <c r="H46" s="321"/>
      <c r="I46" s="321"/>
      <c r="J46"/>
    </row>
    <row r="47" spans="1:10">
      <c r="A47" s="235"/>
      <c r="B47" s="852" t="s">
        <v>2988</v>
      </c>
      <c r="C47" s="859"/>
      <c r="D47" s="851"/>
      <c r="E47" s="235"/>
      <c r="F47" s="2209"/>
      <c r="G47" s="321"/>
      <c r="H47" s="321" t="s">
        <v>1125</v>
      </c>
      <c r="I47" s="321"/>
      <c r="J47"/>
    </row>
    <row r="48" spans="1:10">
      <c r="A48" s="235"/>
      <c r="B48" s="849" t="s">
        <v>5815</v>
      </c>
      <c r="C48" s="851"/>
      <c r="D48" s="859"/>
      <c r="E48" s="235"/>
      <c r="F48" s="2209"/>
      <c r="G48" s="321"/>
      <c r="H48" s="321"/>
      <c r="I48" s="321"/>
      <c r="J48"/>
    </row>
    <row r="49" spans="1:10">
      <c r="A49" s="235"/>
      <c r="B49" s="852" t="s">
        <v>2989</v>
      </c>
      <c r="C49" s="851" t="s">
        <v>2990</v>
      </c>
      <c r="D49" s="851"/>
      <c r="E49" s="851" t="s">
        <v>2991</v>
      </c>
      <c r="F49" s="2209"/>
      <c r="G49" s="321"/>
      <c r="H49" s="321" t="s">
        <v>2992</v>
      </c>
      <c r="I49" s="321" t="s">
        <v>350</v>
      </c>
      <c r="J49" s="2215"/>
    </row>
    <row r="50" spans="1:10">
      <c r="A50" s="235"/>
      <c r="B50" s="852" t="s">
        <v>5816</v>
      </c>
      <c r="C50" s="851"/>
      <c r="D50" s="851"/>
      <c r="E50" s="2216"/>
      <c r="F50" s="2209"/>
      <c r="G50" s="321"/>
      <c r="H50" s="321"/>
      <c r="I50" s="321"/>
      <c r="J50" s="2215"/>
    </row>
    <row r="51" spans="1:10">
      <c r="A51" s="235"/>
      <c r="B51" s="852" t="s">
        <v>2993</v>
      </c>
      <c r="C51" s="851" t="s">
        <v>2994</v>
      </c>
      <c r="D51" s="851"/>
      <c r="E51" s="321" t="s">
        <v>2995</v>
      </c>
      <c r="F51" s="2209"/>
      <c r="G51" s="321"/>
      <c r="H51" s="321"/>
      <c r="I51" s="321"/>
      <c r="J51"/>
    </row>
    <row r="52" spans="1:10" ht="21">
      <c r="A52" s="235"/>
      <c r="B52" s="849" t="s">
        <v>5817</v>
      </c>
      <c r="C52" s="860"/>
      <c r="D52" s="860"/>
      <c r="E52" s="235"/>
      <c r="F52" s="2209"/>
      <c r="G52" s="321"/>
      <c r="H52" s="321"/>
      <c r="I52" s="321"/>
      <c r="J52" s="858"/>
    </row>
    <row r="53" spans="1:10" ht="21">
      <c r="A53" s="235"/>
      <c r="B53" s="852" t="s">
        <v>5818</v>
      </c>
      <c r="C53" s="851" t="s">
        <v>2978</v>
      </c>
      <c r="D53" s="860"/>
      <c r="E53" s="235"/>
      <c r="F53" s="2209"/>
      <c r="G53" s="321"/>
      <c r="H53" s="321" t="s">
        <v>5819</v>
      </c>
      <c r="I53" s="321"/>
      <c r="J53" s="861"/>
    </row>
    <row r="54" spans="1:10">
      <c r="A54" s="235"/>
      <c r="B54" s="862" t="s">
        <v>2996</v>
      </c>
      <c r="C54" s="860"/>
      <c r="D54" s="860"/>
      <c r="E54" s="235"/>
      <c r="F54" s="2209"/>
      <c r="G54" s="321"/>
      <c r="H54" s="321"/>
      <c r="I54" s="321"/>
      <c r="J54"/>
    </row>
    <row r="55" spans="1:10">
      <c r="A55" s="235"/>
      <c r="B55" s="862" t="s">
        <v>5820</v>
      </c>
      <c r="C55" s="860" t="s">
        <v>2997</v>
      </c>
      <c r="D55" s="860" t="s">
        <v>40</v>
      </c>
      <c r="E55" s="321" t="s">
        <v>2998</v>
      </c>
      <c r="F55" s="2209"/>
      <c r="G55" s="321"/>
      <c r="H55" s="321"/>
      <c r="I55" s="321" t="s">
        <v>2999</v>
      </c>
      <c r="J55" s="2217"/>
    </row>
    <row r="56" spans="1:10">
      <c r="A56" s="235"/>
      <c r="B56" s="862" t="s">
        <v>5821</v>
      </c>
      <c r="C56" s="860" t="s">
        <v>3000</v>
      </c>
      <c r="D56" s="860"/>
      <c r="E56" s="321" t="s">
        <v>5822</v>
      </c>
      <c r="F56" s="2209"/>
      <c r="G56" s="321"/>
      <c r="H56" s="321"/>
      <c r="I56" s="321"/>
      <c r="J56"/>
    </row>
    <row r="57" spans="1:10">
      <c r="A57" s="235"/>
      <c r="B57" s="862" t="s">
        <v>5823</v>
      </c>
      <c r="C57" s="860"/>
      <c r="D57" s="860"/>
      <c r="E57" s="235"/>
      <c r="F57" s="2209" t="s">
        <v>5887</v>
      </c>
      <c r="G57" s="321" t="s">
        <v>319</v>
      </c>
      <c r="H57" s="321" t="s">
        <v>3002</v>
      </c>
      <c r="I57" s="321" t="s">
        <v>3003</v>
      </c>
      <c r="J57"/>
    </row>
    <row r="58" spans="1:10">
      <c r="A58" s="235"/>
      <c r="B58" s="862" t="s">
        <v>5824</v>
      </c>
      <c r="C58" s="860"/>
      <c r="D58" s="860"/>
      <c r="E58" s="235"/>
      <c r="F58" s="2209"/>
      <c r="G58" s="321"/>
      <c r="H58" s="321"/>
      <c r="I58" s="321"/>
      <c r="J58"/>
    </row>
    <row r="59" spans="1:10">
      <c r="A59" s="235"/>
      <c r="B59" s="862" t="s">
        <v>5825</v>
      </c>
      <c r="C59" s="860"/>
      <c r="D59" s="860"/>
      <c r="E59" s="235"/>
      <c r="F59" s="2209"/>
      <c r="G59" s="321"/>
      <c r="H59" s="321"/>
      <c r="I59" s="321"/>
      <c r="J59"/>
    </row>
    <row r="60" spans="1:10">
      <c r="A60" s="235"/>
      <c r="B60" s="862" t="s">
        <v>5826</v>
      </c>
      <c r="C60" s="860"/>
      <c r="D60" s="860"/>
      <c r="E60" s="235"/>
      <c r="F60" s="2209"/>
      <c r="G60" s="321"/>
      <c r="H60" s="321"/>
      <c r="I60" s="321"/>
      <c r="J60"/>
    </row>
    <row r="61" spans="1:10">
      <c r="A61" s="235"/>
      <c r="B61" s="862" t="s">
        <v>5827</v>
      </c>
      <c r="C61" s="860"/>
      <c r="D61" s="860"/>
      <c r="E61" s="235"/>
      <c r="F61" s="2209"/>
      <c r="G61" s="321"/>
      <c r="H61" s="321"/>
      <c r="I61" s="321"/>
      <c r="J61"/>
    </row>
    <row r="62" spans="1:10">
      <c r="A62" s="235"/>
      <c r="B62" s="863" t="s">
        <v>5828</v>
      </c>
      <c r="C62" s="860" t="s">
        <v>3004</v>
      </c>
      <c r="D62" s="468"/>
      <c r="E62" s="235"/>
      <c r="F62" s="2209"/>
      <c r="G62" s="321"/>
      <c r="H62" s="685">
        <v>23437</v>
      </c>
      <c r="I62" s="321"/>
      <c r="J62"/>
    </row>
    <row r="63" spans="1:10">
      <c r="A63" s="235"/>
      <c r="B63" s="1501" t="s">
        <v>5829</v>
      </c>
      <c r="C63" s="2218" t="s">
        <v>3005</v>
      </c>
      <c r="D63" s="1502"/>
      <c r="E63" s="1502" t="s">
        <v>3006</v>
      </c>
      <c r="F63" s="2219">
        <v>3000</v>
      </c>
      <c r="G63" s="1502"/>
      <c r="H63" s="1502"/>
      <c r="I63" s="321" t="s">
        <v>350</v>
      </c>
      <c r="J63"/>
    </row>
    <row r="64" spans="1:10">
      <c r="A64" s="235"/>
      <c r="B64" s="1501"/>
      <c r="C64" s="2218"/>
      <c r="D64" s="1502"/>
      <c r="E64" s="82" t="s">
        <v>3007</v>
      </c>
      <c r="F64" s="2219"/>
      <c r="G64" s="1502"/>
      <c r="H64" s="1502"/>
      <c r="I64" s="82"/>
      <c r="J64"/>
    </row>
    <row r="65" spans="1:10">
      <c r="A65" s="235"/>
      <c r="B65" s="1812" t="s">
        <v>5830</v>
      </c>
      <c r="C65" s="82" t="s">
        <v>3008</v>
      </c>
      <c r="D65" s="1528"/>
      <c r="E65" s="1528" t="s">
        <v>3009</v>
      </c>
      <c r="F65" s="2220"/>
      <c r="G65" s="1528"/>
      <c r="H65" s="1528"/>
      <c r="I65" s="1528"/>
      <c r="J65"/>
    </row>
    <row r="66" spans="1:10">
      <c r="A66" s="235"/>
      <c r="B66" s="1509" t="s">
        <v>5831</v>
      </c>
      <c r="C66" s="2221"/>
      <c r="D66" s="1502" t="s">
        <v>5497</v>
      </c>
      <c r="E66" s="2222" t="s">
        <v>3010</v>
      </c>
      <c r="F66" s="2223">
        <v>48000</v>
      </c>
      <c r="G66" s="1502" t="s">
        <v>319</v>
      </c>
      <c r="H66" s="2224" t="s">
        <v>3011</v>
      </c>
      <c r="I66" s="1502" t="s">
        <v>2999</v>
      </c>
      <c r="J66"/>
    </row>
    <row r="67" spans="1:10">
      <c r="A67" s="235"/>
      <c r="B67" s="1509" t="s">
        <v>3012</v>
      </c>
      <c r="C67" s="2221"/>
      <c r="D67" s="1502"/>
      <c r="E67" s="2222"/>
      <c r="F67" s="2223"/>
      <c r="G67" s="1502"/>
      <c r="H67" s="2224"/>
      <c r="I67" s="1502"/>
      <c r="J67"/>
    </row>
    <row r="68" spans="1:10">
      <c r="A68" s="235"/>
      <c r="B68" s="864" t="s">
        <v>5832</v>
      </c>
      <c r="C68" s="865"/>
      <c r="D68" s="866"/>
      <c r="E68" s="659"/>
      <c r="F68" s="2225"/>
      <c r="G68" s="654"/>
      <c r="H68" s="654"/>
      <c r="I68" s="654"/>
      <c r="J68"/>
    </row>
    <row r="69" spans="1:10">
      <c r="A69" s="235"/>
      <c r="B69" s="863" t="s">
        <v>3013</v>
      </c>
      <c r="C69" s="860" t="s">
        <v>3014</v>
      </c>
      <c r="D69" s="859"/>
      <c r="E69" s="1502" t="s">
        <v>3015</v>
      </c>
      <c r="F69" s="2226">
        <v>6600</v>
      </c>
      <c r="G69" s="321" t="s">
        <v>319</v>
      </c>
      <c r="H69" s="321" t="s">
        <v>3016</v>
      </c>
      <c r="I69" s="321"/>
      <c r="J69"/>
    </row>
    <row r="70" spans="1:10">
      <c r="A70" s="235"/>
      <c r="B70" s="863" t="s">
        <v>3017</v>
      </c>
      <c r="C70" s="851" t="s">
        <v>2978</v>
      </c>
      <c r="D70" s="859"/>
      <c r="E70" s="1502" t="s">
        <v>3018</v>
      </c>
      <c r="F70" s="2209"/>
      <c r="G70" s="321"/>
      <c r="H70" s="685"/>
      <c r="I70" s="321"/>
      <c r="J70"/>
    </row>
    <row r="71" spans="1:10">
      <c r="A71" s="235"/>
      <c r="B71" s="2227" t="s">
        <v>5833</v>
      </c>
      <c r="C71" s="1804"/>
      <c r="D71" s="1805"/>
      <c r="E71" s="1805"/>
      <c r="F71" s="2228"/>
      <c r="G71" s="1804"/>
      <c r="H71" s="1804"/>
      <c r="I71" s="1804"/>
      <c r="J71"/>
    </row>
    <row r="72" spans="1:10">
      <c r="A72" s="235"/>
      <c r="B72" s="2229" t="s">
        <v>5834</v>
      </c>
      <c r="C72" s="1987" t="s">
        <v>3019</v>
      </c>
      <c r="D72" s="1987" t="s">
        <v>928</v>
      </c>
      <c r="E72" s="1987" t="s">
        <v>3020</v>
      </c>
      <c r="F72" s="2226">
        <v>3000</v>
      </c>
      <c r="G72" s="1987" t="s">
        <v>319</v>
      </c>
      <c r="H72" s="1987" t="s">
        <v>1303</v>
      </c>
      <c r="I72" s="1987" t="s">
        <v>2999</v>
      </c>
      <c r="J72"/>
    </row>
    <row r="73" spans="1:10">
      <c r="A73" s="235"/>
      <c r="B73" s="2192" t="s">
        <v>3021</v>
      </c>
      <c r="C73" s="1502" t="s">
        <v>3022</v>
      </c>
      <c r="D73" s="2230" t="s">
        <v>40</v>
      </c>
      <c r="E73" s="1502"/>
      <c r="F73" s="2219"/>
      <c r="G73" s="1502"/>
      <c r="H73" s="1502"/>
      <c r="I73" s="1502"/>
      <c r="J73"/>
    </row>
    <row r="74" spans="1:10" ht="21">
      <c r="A74" s="235"/>
      <c r="B74" s="2192"/>
      <c r="C74" s="1502" t="s">
        <v>1397</v>
      </c>
      <c r="D74" s="2230"/>
      <c r="E74" s="1502"/>
      <c r="F74" s="2219"/>
      <c r="G74" s="1502"/>
      <c r="H74" s="1502"/>
      <c r="I74" s="1502"/>
      <c r="J74" s="858"/>
    </row>
    <row r="75" spans="1:10">
      <c r="A75" s="235"/>
      <c r="B75" s="2231" t="s">
        <v>5835</v>
      </c>
      <c r="C75" s="1502" t="s">
        <v>934</v>
      </c>
      <c r="D75" s="1502" t="s">
        <v>350</v>
      </c>
      <c r="E75" s="1502"/>
      <c r="F75" s="2210">
        <v>1000</v>
      </c>
      <c r="G75" s="1502" t="s">
        <v>319</v>
      </c>
      <c r="H75" s="1502" t="s">
        <v>3023</v>
      </c>
      <c r="I75" s="1502" t="s">
        <v>2999</v>
      </c>
    </row>
    <row r="76" spans="1:10">
      <c r="A76" s="236"/>
      <c r="B76" s="2231"/>
      <c r="C76" s="1502" t="s">
        <v>3024</v>
      </c>
      <c r="D76" s="1502"/>
      <c r="E76" s="1502"/>
      <c r="F76" s="2228"/>
      <c r="G76" s="1502"/>
      <c r="H76" s="1502"/>
      <c r="I76" s="1502"/>
    </row>
    <row r="77" spans="1:10">
      <c r="A77" s="80"/>
      <c r="B77" s="2231" t="s">
        <v>5836</v>
      </c>
      <c r="C77" s="1502" t="s">
        <v>5837</v>
      </c>
      <c r="D77" s="1502" t="s">
        <v>40</v>
      </c>
      <c r="E77" s="1502" t="s">
        <v>5838</v>
      </c>
      <c r="F77" s="2228">
        <v>1500</v>
      </c>
      <c r="G77" s="1502"/>
      <c r="H77" s="2202">
        <v>23316</v>
      </c>
      <c r="I77" s="1502" t="s">
        <v>2999</v>
      </c>
    </row>
    <row r="78" spans="1:10">
      <c r="A78" s="80"/>
      <c r="B78" s="2231" t="s">
        <v>5839</v>
      </c>
      <c r="C78" s="1502" t="s">
        <v>5840</v>
      </c>
      <c r="D78" s="1502"/>
      <c r="E78" s="1502" t="s">
        <v>5841</v>
      </c>
      <c r="F78" s="2228"/>
      <c r="G78" s="1502"/>
      <c r="H78" s="1502"/>
      <c r="I78" s="1502"/>
    </row>
    <row r="79" spans="1:10">
      <c r="A79" s="80"/>
      <c r="B79" s="2231"/>
      <c r="C79" s="1502"/>
      <c r="D79" s="1502"/>
      <c r="E79" s="1502"/>
      <c r="F79" s="2228"/>
      <c r="G79" s="1502"/>
      <c r="H79" s="1502"/>
      <c r="I79" s="1502"/>
    </row>
    <row r="80" spans="1:10">
      <c r="A80" s="80"/>
      <c r="B80" s="2232" t="s">
        <v>5842</v>
      </c>
      <c r="C80" s="1502"/>
      <c r="D80" s="1502" t="s">
        <v>350</v>
      </c>
      <c r="E80" s="1502" t="s">
        <v>5843</v>
      </c>
      <c r="F80" s="2228"/>
      <c r="G80" s="1502"/>
      <c r="H80" s="2202">
        <v>23316</v>
      </c>
      <c r="I80" s="1502" t="s">
        <v>2999</v>
      </c>
    </row>
    <row r="81" spans="1:10">
      <c r="A81" s="80"/>
      <c r="B81" s="2231" t="s">
        <v>5844</v>
      </c>
      <c r="C81" s="1502"/>
      <c r="D81" s="1502"/>
      <c r="E81" s="1502" t="s">
        <v>5845</v>
      </c>
      <c r="F81" s="2228"/>
      <c r="G81" s="1502"/>
      <c r="H81" s="1502"/>
      <c r="I81" s="1502"/>
    </row>
    <row r="82" spans="1:10">
      <c r="A82" s="80"/>
      <c r="B82" s="2231" t="s">
        <v>5846</v>
      </c>
      <c r="C82" s="1502"/>
      <c r="D82" s="1502"/>
      <c r="E82" s="1502"/>
      <c r="F82" s="2228"/>
      <c r="G82" s="1502"/>
      <c r="H82" s="1502"/>
      <c r="I82" s="1502"/>
    </row>
    <row r="83" spans="1:10">
      <c r="A83" s="80"/>
      <c r="B83" s="2231" t="s">
        <v>5847</v>
      </c>
      <c r="C83" s="1502"/>
      <c r="D83" s="1502"/>
      <c r="E83" s="1502"/>
      <c r="F83" s="2228"/>
      <c r="G83" s="1502"/>
      <c r="H83" s="1502"/>
      <c r="I83" s="1502"/>
    </row>
    <row r="84" spans="1:10" ht="17.45" customHeight="1">
      <c r="A84" s="233"/>
      <c r="B84" s="2233" t="s">
        <v>5848</v>
      </c>
      <c r="C84" s="1502"/>
      <c r="D84" s="1502"/>
      <c r="E84" s="1502"/>
      <c r="F84" s="2219"/>
      <c r="G84" s="1502"/>
      <c r="H84" s="1502"/>
      <c r="I84" s="1502"/>
    </row>
    <row r="85" spans="1:10">
      <c r="A85" s="654"/>
      <c r="B85" s="2234" t="s">
        <v>5849</v>
      </c>
      <c r="C85" s="1502" t="s">
        <v>380</v>
      </c>
      <c r="D85" s="1502" t="s">
        <v>928</v>
      </c>
      <c r="E85" s="1502" t="s">
        <v>3025</v>
      </c>
      <c r="F85" s="2210">
        <v>14200</v>
      </c>
      <c r="G85" s="1502" t="s">
        <v>319</v>
      </c>
      <c r="H85" s="1805" t="s">
        <v>1600</v>
      </c>
      <c r="I85" s="1502" t="s">
        <v>2999</v>
      </c>
    </row>
    <row r="86" spans="1:10">
      <c r="A86" s="654"/>
      <c r="B86" s="2235" t="s">
        <v>3026</v>
      </c>
      <c r="C86" s="1502"/>
      <c r="D86" s="2230" t="s">
        <v>40</v>
      </c>
      <c r="E86" s="1502"/>
      <c r="F86" s="2219"/>
      <c r="G86" s="1502"/>
      <c r="H86" s="1804"/>
      <c r="I86" s="1502"/>
    </row>
    <row r="87" spans="1:10">
      <c r="A87" s="654"/>
      <c r="B87" s="2235"/>
      <c r="C87" s="1502"/>
      <c r="D87" s="2230" t="s">
        <v>350</v>
      </c>
      <c r="E87" s="1502"/>
      <c r="F87" s="2219"/>
      <c r="G87" s="1502"/>
      <c r="H87" s="1804"/>
      <c r="I87" s="1502"/>
    </row>
    <row r="88" spans="1:10">
      <c r="A88" s="654"/>
      <c r="B88" s="2235" t="s">
        <v>5850</v>
      </c>
      <c r="C88" s="1502" t="s">
        <v>3027</v>
      </c>
      <c r="D88" s="2230" t="s">
        <v>1082</v>
      </c>
      <c r="E88" s="1502" t="s">
        <v>3028</v>
      </c>
      <c r="F88" s="2219"/>
      <c r="G88" s="1502"/>
      <c r="H88" s="1968">
        <v>23377</v>
      </c>
      <c r="I88" s="1502" t="s">
        <v>2999</v>
      </c>
    </row>
    <row r="89" spans="1:10">
      <c r="A89" s="654"/>
      <c r="B89" s="2235"/>
      <c r="C89" s="1502"/>
      <c r="D89" s="2230"/>
      <c r="E89" s="1502" t="s">
        <v>3029</v>
      </c>
      <c r="F89" s="2219"/>
      <c r="G89" s="1502"/>
      <c r="H89" s="1804"/>
      <c r="I89" s="1502"/>
    </row>
    <row r="90" spans="1:10">
      <c r="A90" s="654"/>
      <c r="B90" s="2235" t="s">
        <v>5851</v>
      </c>
      <c r="C90" s="1502" t="s">
        <v>5852</v>
      </c>
      <c r="D90" s="2230" t="s">
        <v>1082</v>
      </c>
      <c r="E90" s="1502" t="s">
        <v>5853</v>
      </c>
      <c r="F90" s="2219"/>
      <c r="G90" s="1502"/>
      <c r="H90" s="1968">
        <v>23682</v>
      </c>
      <c r="I90" s="1502" t="s">
        <v>2999</v>
      </c>
    </row>
    <row r="91" spans="1:10">
      <c r="A91" s="654"/>
      <c r="B91" s="2235" t="s">
        <v>5854</v>
      </c>
      <c r="C91" s="1502" t="s">
        <v>3995</v>
      </c>
      <c r="D91" s="2230"/>
      <c r="E91" s="1502" t="s">
        <v>3995</v>
      </c>
      <c r="F91" s="2219"/>
      <c r="G91" s="1502"/>
      <c r="H91" s="1804"/>
      <c r="I91" s="1502"/>
    </row>
    <row r="92" spans="1:10">
      <c r="A92" s="654"/>
      <c r="B92" s="2235" t="s">
        <v>5855</v>
      </c>
      <c r="C92" s="1502"/>
      <c r="D92" s="2230"/>
      <c r="E92" s="1502"/>
      <c r="F92" s="2219"/>
      <c r="G92" s="1502"/>
      <c r="H92" s="1804"/>
      <c r="I92" s="1502"/>
    </row>
    <row r="93" spans="1:10">
      <c r="A93" s="654"/>
      <c r="B93" s="2235"/>
      <c r="C93" s="1502"/>
      <c r="D93" s="2230"/>
      <c r="E93" s="1502"/>
      <c r="F93" s="2219"/>
      <c r="G93" s="1502"/>
      <c r="H93" s="1804"/>
      <c r="I93" s="1502"/>
    </row>
    <row r="94" spans="1:10">
      <c r="A94" s="654"/>
      <c r="B94" s="2235" t="s">
        <v>5856</v>
      </c>
      <c r="C94" s="1502" t="s">
        <v>3030</v>
      </c>
      <c r="D94" s="2230" t="s">
        <v>3031</v>
      </c>
      <c r="E94" s="1502" t="s">
        <v>3032</v>
      </c>
      <c r="F94" s="2219">
        <v>5000</v>
      </c>
      <c r="G94" s="1502" t="s">
        <v>319</v>
      </c>
      <c r="H94" s="1804"/>
      <c r="I94" s="1502" t="s">
        <v>2999</v>
      </c>
      <c r="J94" s="2207"/>
    </row>
    <row r="95" spans="1:10">
      <c r="A95" s="654"/>
      <c r="B95" s="2235" t="s">
        <v>5857</v>
      </c>
      <c r="C95" s="1502"/>
      <c r="D95" s="2230"/>
      <c r="E95" s="1502" t="s">
        <v>3033</v>
      </c>
      <c r="F95" s="2219"/>
      <c r="G95" s="1502"/>
      <c r="H95" s="1804"/>
      <c r="I95" s="1502"/>
    </row>
    <row r="96" spans="1:10">
      <c r="A96" s="654"/>
      <c r="B96" s="2235" t="s">
        <v>5858</v>
      </c>
      <c r="C96" s="1502"/>
      <c r="D96" s="2230"/>
      <c r="E96" s="1502"/>
      <c r="F96" s="2219"/>
      <c r="G96" s="1502"/>
      <c r="H96" s="1804"/>
      <c r="I96" s="1502"/>
    </row>
    <row r="97" spans="1:10">
      <c r="A97" s="654"/>
      <c r="B97" s="2235"/>
      <c r="C97" s="1502"/>
      <c r="D97" s="2230"/>
      <c r="E97" s="1502"/>
      <c r="F97" s="2219"/>
      <c r="G97" s="1502"/>
      <c r="H97" s="1804"/>
      <c r="I97" s="1502"/>
    </row>
    <row r="98" spans="1:10">
      <c r="A98" s="654"/>
      <c r="B98" s="2235" t="s">
        <v>5859</v>
      </c>
      <c r="C98" s="1502" t="s">
        <v>3034</v>
      </c>
      <c r="D98" s="2230" t="s">
        <v>350</v>
      </c>
      <c r="E98" s="1502" t="s">
        <v>3025</v>
      </c>
      <c r="F98" s="2219" t="s">
        <v>3035</v>
      </c>
      <c r="G98" s="1502"/>
      <c r="H98" s="1804" t="s">
        <v>1125</v>
      </c>
      <c r="I98" s="1502" t="s">
        <v>2999</v>
      </c>
    </row>
    <row r="99" spans="1:10">
      <c r="A99" s="654"/>
      <c r="B99" s="2235"/>
      <c r="C99" s="1502"/>
      <c r="D99" s="2230"/>
      <c r="E99" s="1502"/>
      <c r="F99" s="2219" t="s">
        <v>3036</v>
      </c>
      <c r="G99" s="1502"/>
      <c r="H99" s="2236"/>
      <c r="I99" s="1502"/>
    </row>
    <row r="100" spans="1:10">
      <c r="A100" s="654"/>
      <c r="B100" s="2235" t="s">
        <v>5860</v>
      </c>
      <c r="C100" s="1502" t="s">
        <v>3037</v>
      </c>
      <c r="D100" s="2230" t="s">
        <v>1909</v>
      </c>
      <c r="E100" s="1502" t="s">
        <v>3025</v>
      </c>
      <c r="F100" s="2219" t="s">
        <v>3035</v>
      </c>
      <c r="G100" s="1502"/>
      <c r="H100" s="1805" t="s">
        <v>3038</v>
      </c>
      <c r="I100" s="1502" t="s">
        <v>2999</v>
      </c>
    </row>
    <row r="101" spans="1:10">
      <c r="A101" s="654"/>
      <c r="B101" s="2235"/>
      <c r="C101" s="1502"/>
      <c r="D101" s="2230"/>
      <c r="E101" s="1502"/>
      <c r="F101" s="2219" t="s">
        <v>3039</v>
      </c>
      <c r="G101" s="1502"/>
      <c r="H101" s="1804"/>
      <c r="I101" s="1502"/>
    </row>
    <row r="102" spans="1:10">
      <c r="A102" s="654"/>
      <c r="B102" s="2233" t="s">
        <v>5861</v>
      </c>
      <c r="C102" s="1502"/>
      <c r="D102" s="1502"/>
      <c r="E102" s="1502"/>
      <c r="F102" s="2219"/>
      <c r="G102" s="1502"/>
      <c r="H102" s="1502"/>
      <c r="I102" s="1502"/>
    </row>
    <row r="103" spans="1:10">
      <c r="A103" s="654"/>
      <c r="B103" s="2237" t="s">
        <v>5862</v>
      </c>
      <c r="C103" s="1502" t="s">
        <v>928</v>
      </c>
      <c r="D103" s="1502" t="s">
        <v>928</v>
      </c>
      <c r="E103" s="1502" t="s">
        <v>3040</v>
      </c>
      <c r="F103" s="2219"/>
      <c r="G103" s="1502"/>
      <c r="H103" s="1502" t="s">
        <v>3041</v>
      </c>
      <c r="I103" s="1502" t="s">
        <v>2999</v>
      </c>
    </row>
    <row r="104" spans="1:10">
      <c r="A104" s="654"/>
      <c r="B104" s="1937" t="s">
        <v>5863</v>
      </c>
      <c r="C104" s="2230" t="s">
        <v>40</v>
      </c>
      <c r="D104" s="2230" t="s">
        <v>40</v>
      </c>
      <c r="E104" s="1502" t="s">
        <v>3015</v>
      </c>
      <c r="F104" s="2238"/>
      <c r="G104" s="2239"/>
      <c r="H104" s="1502"/>
      <c r="I104" s="1502"/>
    </row>
    <row r="105" spans="1:10">
      <c r="A105" s="654"/>
      <c r="B105" s="1937" t="s">
        <v>5864</v>
      </c>
      <c r="C105" s="2230"/>
      <c r="D105" s="2230" t="s">
        <v>5865</v>
      </c>
      <c r="E105" s="1502" t="s">
        <v>3018</v>
      </c>
      <c r="F105" s="2219">
        <v>48000</v>
      </c>
      <c r="G105" s="1502" t="s">
        <v>319</v>
      </c>
      <c r="H105" s="1502" t="s">
        <v>3042</v>
      </c>
      <c r="I105" s="1502" t="s">
        <v>2999</v>
      </c>
      <c r="J105" s="868"/>
    </row>
    <row r="106" spans="1:10">
      <c r="A106" s="654"/>
      <c r="B106" s="1937" t="s">
        <v>5866</v>
      </c>
      <c r="C106" s="2230"/>
      <c r="D106" s="2230" t="s">
        <v>350</v>
      </c>
      <c r="E106" s="1502" t="s">
        <v>5867</v>
      </c>
      <c r="F106" s="2219"/>
      <c r="G106" s="1502"/>
      <c r="H106" s="2202">
        <v>23316</v>
      </c>
      <c r="I106" s="1502"/>
      <c r="J106" s="868"/>
    </row>
    <row r="107" spans="1:10">
      <c r="A107" s="654"/>
      <c r="B107" s="1937"/>
      <c r="C107" s="2230"/>
      <c r="D107" s="2230"/>
      <c r="E107" s="1502"/>
      <c r="F107" s="2219"/>
      <c r="G107" s="1502"/>
      <c r="H107" s="1502"/>
      <c r="I107" s="1502"/>
      <c r="J107" s="868"/>
    </row>
    <row r="108" spans="1:10">
      <c r="A108" s="654"/>
      <c r="B108" s="1937" t="s">
        <v>5868</v>
      </c>
      <c r="C108" s="1502"/>
      <c r="D108" s="1502"/>
      <c r="E108" s="1502"/>
      <c r="F108" s="2219"/>
      <c r="G108" s="1502"/>
      <c r="H108" s="1502"/>
      <c r="I108" s="1502"/>
    </row>
    <row r="109" spans="1:10">
      <c r="A109" s="654"/>
      <c r="B109" s="1937" t="s">
        <v>5869</v>
      </c>
      <c r="C109" s="1502"/>
      <c r="D109" s="1502"/>
      <c r="E109" s="1502"/>
      <c r="F109" s="2219"/>
      <c r="G109" s="1502"/>
      <c r="H109" s="1502"/>
      <c r="I109" s="1502"/>
    </row>
    <row r="110" spans="1:10">
      <c r="A110" s="654"/>
      <c r="B110" s="1937" t="s">
        <v>5870</v>
      </c>
      <c r="C110" s="1502" t="s">
        <v>3043</v>
      </c>
      <c r="D110" s="2230" t="s">
        <v>40</v>
      </c>
      <c r="E110" s="1502" t="s">
        <v>3044</v>
      </c>
      <c r="F110" s="2240"/>
      <c r="G110" s="1502"/>
      <c r="H110" s="1502" t="s">
        <v>3045</v>
      </c>
      <c r="I110" s="1502" t="s">
        <v>2999</v>
      </c>
      <c r="J110" s="868"/>
    </row>
    <row r="111" spans="1:10">
      <c r="A111" s="654"/>
      <c r="B111" s="1501" t="s">
        <v>5871</v>
      </c>
      <c r="C111" s="1502" t="s">
        <v>350</v>
      </c>
      <c r="D111" s="1804" t="s">
        <v>1082</v>
      </c>
      <c r="E111" s="1502" t="s">
        <v>3046</v>
      </c>
      <c r="F111" s="2241"/>
      <c r="G111" s="2242"/>
      <c r="H111" s="2242"/>
      <c r="I111" s="2242"/>
    </row>
    <row r="112" spans="1:10">
      <c r="A112" s="654"/>
      <c r="B112" s="1501" t="s">
        <v>3047</v>
      </c>
      <c r="C112" s="2230" t="s">
        <v>3031</v>
      </c>
      <c r="D112" s="2230"/>
      <c r="E112" s="1502" t="s">
        <v>3048</v>
      </c>
      <c r="F112" s="2243"/>
      <c r="G112" s="2242"/>
      <c r="H112" s="2242"/>
      <c r="I112" s="2218"/>
    </row>
    <row r="113" spans="1:10">
      <c r="A113" s="654"/>
      <c r="B113" s="1501" t="s">
        <v>3049</v>
      </c>
      <c r="C113" s="1502" t="s">
        <v>3050</v>
      </c>
      <c r="D113" s="2218"/>
      <c r="E113" s="1502" t="s">
        <v>3051</v>
      </c>
      <c r="F113" s="2219"/>
      <c r="G113" s="1502"/>
      <c r="H113" s="1502"/>
      <c r="I113" s="2244"/>
    </row>
    <row r="114" spans="1:10">
      <c r="A114" s="235"/>
      <c r="B114" s="1501" t="s">
        <v>3052</v>
      </c>
      <c r="C114" s="1502"/>
      <c r="D114" s="1502"/>
      <c r="E114" s="1502"/>
      <c r="F114" s="2219"/>
      <c r="G114" s="1502"/>
      <c r="H114" s="1502"/>
      <c r="I114" s="1804"/>
    </row>
    <row r="115" spans="1:10">
      <c r="A115" s="329"/>
      <c r="B115" s="2233" t="s">
        <v>5872</v>
      </c>
      <c r="C115" s="1502"/>
      <c r="D115" s="1502"/>
      <c r="E115" s="1502"/>
      <c r="F115" s="2219"/>
      <c r="G115" s="1502"/>
      <c r="H115" s="1502"/>
      <c r="I115" s="1804"/>
    </row>
    <row r="116" spans="1:10">
      <c r="A116" s="329"/>
      <c r="B116" s="2231" t="s">
        <v>5873</v>
      </c>
      <c r="C116" s="1502" t="s">
        <v>3053</v>
      </c>
      <c r="D116" s="1502" t="s">
        <v>1082</v>
      </c>
      <c r="E116" s="1502" t="s">
        <v>3054</v>
      </c>
      <c r="F116" s="2219"/>
      <c r="G116" s="1502"/>
      <c r="H116" s="1502" t="s">
        <v>3055</v>
      </c>
      <c r="I116" s="1804" t="s">
        <v>2999</v>
      </c>
    </row>
    <row r="117" spans="1:10">
      <c r="A117" s="329"/>
      <c r="B117" s="2231" t="s">
        <v>3056</v>
      </c>
      <c r="C117" s="1502"/>
      <c r="D117" s="1502"/>
      <c r="E117" s="1502"/>
      <c r="F117" s="2219"/>
      <c r="G117" s="1502"/>
      <c r="H117" s="1502"/>
      <c r="I117" s="1804"/>
    </row>
    <row r="118" spans="1:10">
      <c r="A118" s="329"/>
      <c r="B118" s="2231" t="s">
        <v>5874</v>
      </c>
      <c r="C118" s="1502" t="s">
        <v>3057</v>
      </c>
      <c r="D118" s="1502" t="s">
        <v>1082</v>
      </c>
      <c r="E118" s="1502" t="s">
        <v>3058</v>
      </c>
      <c r="F118" s="2219"/>
      <c r="G118" s="1502"/>
      <c r="H118" s="1502" t="s">
        <v>3055</v>
      </c>
      <c r="I118" s="1804" t="s">
        <v>2999</v>
      </c>
    </row>
    <row r="119" spans="1:10">
      <c r="A119" s="329"/>
      <c r="B119" s="2231" t="s">
        <v>3059</v>
      </c>
      <c r="C119" s="1502" t="s">
        <v>3060</v>
      </c>
      <c r="D119" s="1502"/>
      <c r="E119" s="1502" t="s">
        <v>3061</v>
      </c>
      <c r="F119" s="2219"/>
      <c r="G119" s="1502"/>
      <c r="H119" s="1502"/>
      <c r="I119" s="1804"/>
    </row>
    <row r="120" spans="1:10">
      <c r="A120" s="329"/>
      <c r="B120" s="2231" t="s">
        <v>5875</v>
      </c>
      <c r="C120" s="1502" t="s">
        <v>3062</v>
      </c>
      <c r="D120" s="1502" t="s">
        <v>1082</v>
      </c>
      <c r="E120" s="1502" t="s">
        <v>3063</v>
      </c>
      <c r="F120" s="2219">
        <v>19650</v>
      </c>
      <c r="G120" s="1502" t="s">
        <v>319</v>
      </c>
      <c r="H120" s="1502" t="s">
        <v>3055</v>
      </c>
      <c r="I120" s="1804" t="s">
        <v>2999</v>
      </c>
    </row>
    <row r="121" spans="1:10">
      <c r="A121" s="329"/>
      <c r="B121" s="2231"/>
      <c r="C121" s="1502"/>
      <c r="D121" s="1502"/>
      <c r="E121" s="1502" t="s">
        <v>3064</v>
      </c>
      <c r="F121" s="2219"/>
      <c r="G121" s="1502"/>
      <c r="H121" s="1502"/>
      <c r="I121" s="1804"/>
    </row>
    <row r="122" spans="1:10">
      <c r="A122" s="329"/>
      <c r="B122" s="2231"/>
      <c r="C122" s="1502"/>
      <c r="D122" s="1502"/>
      <c r="E122" s="1502" t="s">
        <v>3065</v>
      </c>
      <c r="F122" s="2219"/>
      <c r="G122" s="1502"/>
      <c r="H122" s="1502"/>
      <c r="I122" s="1804"/>
    </row>
    <row r="123" spans="1:10" ht="18.95" customHeight="1">
      <c r="A123" s="329"/>
      <c r="B123" s="2245" t="s">
        <v>5876</v>
      </c>
      <c r="C123" s="1502" t="s">
        <v>928</v>
      </c>
      <c r="D123" s="1502"/>
      <c r="E123" s="1502" t="s">
        <v>3066</v>
      </c>
      <c r="F123" s="2219"/>
      <c r="G123" s="1502"/>
      <c r="H123" s="1502" t="s">
        <v>3055</v>
      </c>
      <c r="I123" s="1804" t="s">
        <v>2999</v>
      </c>
    </row>
    <row r="124" spans="1:10">
      <c r="A124" s="329"/>
      <c r="B124" s="1501" t="s">
        <v>3067</v>
      </c>
      <c r="C124" s="1502" t="s">
        <v>3068</v>
      </c>
      <c r="D124" s="1502"/>
      <c r="E124" s="1502" t="s">
        <v>3069</v>
      </c>
      <c r="F124" s="2219"/>
      <c r="G124" s="1502"/>
      <c r="H124" s="1502"/>
      <c r="I124" s="1804"/>
    </row>
    <row r="125" spans="1:10">
      <c r="A125" s="236"/>
      <c r="B125" s="2231" t="s">
        <v>5877</v>
      </c>
      <c r="C125" s="1502" t="s">
        <v>3070</v>
      </c>
      <c r="D125" s="1804" t="s">
        <v>40</v>
      </c>
      <c r="E125" s="1502" t="s">
        <v>3071</v>
      </c>
      <c r="F125" s="2219"/>
      <c r="G125" s="1502"/>
      <c r="H125" s="1502" t="s">
        <v>3045</v>
      </c>
      <c r="I125" s="1502" t="s">
        <v>2999</v>
      </c>
      <c r="J125" s="869"/>
    </row>
    <row r="126" spans="1:10">
      <c r="A126" s="110"/>
      <c r="B126" s="2231"/>
      <c r="C126" s="1502"/>
      <c r="D126" s="1804"/>
      <c r="E126" s="1502" t="s">
        <v>3072</v>
      </c>
      <c r="F126" s="2219"/>
      <c r="G126" s="1502"/>
      <c r="H126" s="1502"/>
      <c r="I126" s="1502"/>
      <c r="J126" s="869"/>
    </row>
    <row r="127" spans="1:10">
      <c r="A127" s="110"/>
      <c r="B127" s="2246" t="s">
        <v>5878</v>
      </c>
      <c r="C127" s="1502"/>
      <c r="D127" s="1804"/>
      <c r="E127" s="1502"/>
      <c r="F127" s="2219"/>
      <c r="G127" s="1502"/>
      <c r="H127" s="1502"/>
      <c r="I127" s="1502"/>
      <c r="J127" s="869"/>
    </row>
    <row r="128" spans="1:10">
      <c r="A128" s="110"/>
      <c r="B128" s="2247" t="s">
        <v>5879</v>
      </c>
      <c r="C128" s="321" t="s">
        <v>5490</v>
      </c>
      <c r="D128" s="321" t="s">
        <v>942</v>
      </c>
      <c r="E128" s="321" t="s">
        <v>4133</v>
      </c>
      <c r="F128" s="2248">
        <v>5000</v>
      </c>
      <c r="G128" s="321" t="s">
        <v>319</v>
      </c>
      <c r="H128" s="321"/>
      <c r="I128" s="1502" t="s">
        <v>2999</v>
      </c>
      <c r="J128" s="869"/>
    </row>
    <row r="129" spans="1:10">
      <c r="A129" s="110"/>
      <c r="B129" s="2148"/>
      <c r="C129" s="321"/>
      <c r="D129" s="321" t="s">
        <v>945</v>
      </c>
      <c r="E129" s="235"/>
      <c r="F129" s="2248"/>
      <c r="G129" s="321"/>
      <c r="H129" s="321"/>
      <c r="I129" s="321"/>
      <c r="J129" s="869"/>
    </row>
    <row r="130" spans="1:10">
      <c r="A130" s="110"/>
      <c r="B130" s="2148" t="s">
        <v>5880</v>
      </c>
      <c r="C130" s="321" t="s">
        <v>5490</v>
      </c>
      <c r="D130" s="321" t="s">
        <v>942</v>
      </c>
      <c r="E130" s="321" t="s">
        <v>4134</v>
      </c>
      <c r="F130" s="2248">
        <v>5000</v>
      </c>
      <c r="G130" s="321" t="s">
        <v>319</v>
      </c>
      <c r="H130" s="321"/>
      <c r="I130" s="321" t="s">
        <v>2999</v>
      </c>
      <c r="J130" s="869"/>
    </row>
    <row r="131" spans="1:10">
      <c r="A131" s="110"/>
      <c r="B131" s="1493"/>
      <c r="C131" s="331"/>
      <c r="D131" s="331" t="s">
        <v>945</v>
      </c>
      <c r="E131" s="331"/>
      <c r="F131" s="2249"/>
      <c r="G131" s="331"/>
      <c r="H131" s="331"/>
      <c r="I131" s="331"/>
      <c r="J131" s="869"/>
    </row>
    <row r="132" spans="1:10" ht="37.5">
      <c r="A132" s="110"/>
      <c r="B132" s="2148" t="s">
        <v>5881</v>
      </c>
      <c r="C132" s="1502" t="s">
        <v>5490</v>
      </c>
      <c r="D132" s="1502" t="s">
        <v>2121</v>
      </c>
      <c r="E132" s="1502" t="s">
        <v>4133</v>
      </c>
      <c r="F132" s="2248">
        <v>3750</v>
      </c>
      <c r="G132" s="1502" t="s">
        <v>319</v>
      </c>
      <c r="H132" s="1502"/>
      <c r="I132" s="1502" t="s">
        <v>2999</v>
      </c>
      <c r="J132" s="869"/>
    </row>
    <row r="133" spans="1:10">
      <c r="A133" s="110"/>
      <c r="B133" s="2148" t="s">
        <v>5882</v>
      </c>
      <c r="C133" s="1502"/>
      <c r="D133" s="1502" t="s">
        <v>5883</v>
      </c>
      <c r="E133" s="1502"/>
      <c r="F133" s="2250"/>
      <c r="G133" s="1502"/>
      <c r="H133" s="1502"/>
      <c r="I133" s="1502"/>
      <c r="J133" s="869"/>
    </row>
    <row r="134" spans="1:10">
      <c r="A134" s="110"/>
      <c r="B134" s="2148"/>
      <c r="C134" s="1502"/>
      <c r="D134" s="1502" t="s">
        <v>1082</v>
      </c>
      <c r="E134" s="1502"/>
      <c r="F134" s="2250"/>
      <c r="G134" s="1502"/>
      <c r="H134" s="1502"/>
      <c r="I134" s="1502"/>
      <c r="J134" s="869"/>
    </row>
    <row r="135" spans="1:10">
      <c r="A135" s="110"/>
      <c r="B135" s="2251" t="s">
        <v>5884</v>
      </c>
      <c r="C135" s="216" t="s">
        <v>5490</v>
      </c>
      <c r="D135" s="216" t="s">
        <v>2121</v>
      </c>
      <c r="E135" s="216" t="s">
        <v>5885</v>
      </c>
      <c r="F135" s="2252">
        <v>5000</v>
      </c>
      <c r="G135" s="216" t="s">
        <v>319</v>
      </c>
      <c r="H135" s="2253">
        <v>23590</v>
      </c>
      <c r="I135" s="654" t="s">
        <v>2999</v>
      </c>
      <c r="J135" s="869"/>
    </row>
    <row r="136" spans="1:10">
      <c r="A136" s="110"/>
      <c r="B136" s="2148" t="s">
        <v>5886</v>
      </c>
      <c r="C136" s="1502"/>
      <c r="D136" s="1502" t="s">
        <v>5883</v>
      </c>
      <c r="E136" s="1502"/>
      <c r="F136" s="2250"/>
      <c r="G136" s="1502"/>
      <c r="H136" s="1502"/>
      <c r="I136" s="1502"/>
      <c r="J136" s="869"/>
    </row>
    <row r="137" spans="1:10">
      <c r="A137" s="110"/>
      <c r="B137" s="2148"/>
      <c r="C137" s="1502"/>
      <c r="D137" s="1502" t="s">
        <v>1082</v>
      </c>
      <c r="E137" s="1502"/>
      <c r="F137" s="2250"/>
      <c r="G137" s="1502"/>
      <c r="H137" s="1502"/>
      <c r="I137" s="1502"/>
      <c r="J137" s="869"/>
    </row>
    <row r="138" spans="1:10" ht="19.5" customHeight="1">
      <c r="A138" s="2254"/>
      <c r="B138" s="2254"/>
      <c r="C138" s="2255"/>
      <c r="D138" s="2255"/>
      <c r="E138" s="2255" t="s">
        <v>3073</v>
      </c>
      <c r="F138" s="2256">
        <f>SUM(F28:F137)</f>
        <v>170950</v>
      </c>
      <c r="G138" s="2255" t="s">
        <v>319</v>
      </c>
      <c r="H138" s="2255"/>
      <c r="I138" s="2257"/>
    </row>
    <row r="139" spans="1:10" ht="21.75" customHeight="1">
      <c r="A139" s="142"/>
      <c r="B139" s="142"/>
      <c r="C139" s="108"/>
      <c r="D139" s="108"/>
      <c r="E139" s="108"/>
      <c r="F139" s="870"/>
      <c r="G139" s="108"/>
      <c r="H139" s="108"/>
      <c r="I139" s="355"/>
    </row>
    <row r="150" spans="2:8">
      <c r="B150" s="231"/>
      <c r="F150" s="231"/>
      <c r="G150" s="231"/>
      <c r="H150" s="231"/>
    </row>
    <row r="151" spans="2:8">
      <c r="B151" s="231"/>
      <c r="F151" s="231"/>
      <c r="G151" s="231"/>
      <c r="H151" s="231"/>
    </row>
    <row r="152" spans="2:8">
      <c r="B152" s="231"/>
      <c r="F152" s="231"/>
      <c r="G152" s="231"/>
      <c r="H152" s="231"/>
    </row>
    <row r="153" spans="2:8">
      <c r="B153" s="231"/>
      <c r="F153" s="231"/>
      <c r="G153" s="231"/>
      <c r="H153" s="231"/>
    </row>
    <row r="154" spans="2:8">
      <c r="B154" s="231"/>
      <c r="F154" s="231"/>
      <c r="G154" s="231"/>
      <c r="H154" s="231"/>
    </row>
    <row r="155" spans="2:8">
      <c r="B155" s="231"/>
      <c r="F155" s="231"/>
      <c r="G155" s="231"/>
      <c r="H155" s="231"/>
    </row>
    <row r="156" spans="2:8">
      <c r="B156" s="231"/>
      <c r="F156" s="231"/>
      <c r="G156" s="231"/>
      <c r="H156" s="231"/>
    </row>
    <row r="157" spans="2:8">
      <c r="B157" s="231"/>
      <c r="F157" s="231"/>
      <c r="G157" s="231"/>
      <c r="H157" s="231"/>
    </row>
    <row r="158" spans="2:8">
      <c r="B158" s="231"/>
      <c r="F158" s="231"/>
      <c r="G158" s="231"/>
      <c r="H158" s="231"/>
    </row>
    <row r="159" spans="2:8">
      <c r="B159" s="231"/>
      <c r="F159" s="231"/>
      <c r="G159" s="231"/>
      <c r="H159" s="231"/>
    </row>
    <row r="160" spans="2:8">
      <c r="B160" s="231"/>
      <c r="F160" s="231"/>
      <c r="G160" s="231"/>
      <c r="H160" s="231"/>
    </row>
    <row r="161" spans="2:8">
      <c r="B161" s="231"/>
      <c r="F161" s="231"/>
      <c r="G161" s="231"/>
      <c r="H161" s="231"/>
    </row>
    <row r="162" spans="2:8">
      <c r="B162" s="231"/>
      <c r="F162" s="231"/>
      <c r="G162" s="231"/>
      <c r="H162" s="231"/>
    </row>
    <row r="163" spans="2:8">
      <c r="B163" s="231"/>
      <c r="F163" s="231"/>
      <c r="G163" s="231"/>
      <c r="H163" s="231"/>
    </row>
    <row r="164" spans="2:8">
      <c r="B164" s="231"/>
      <c r="F164" s="231"/>
      <c r="G164" s="231"/>
      <c r="H164" s="231"/>
    </row>
    <row r="165" spans="2:8">
      <c r="B165" s="231"/>
      <c r="F165" s="231"/>
      <c r="G165" s="231"/>
      <c r="H165" s="231"/>
    </row>
    <row r="166" spans="2:8">
      <c r="B166" s="231"/>
      <c r="F166" s="231"/>
      <c r="G166" s="231"/>
      <c r="H166" s="231"/>
    </row>
  </sheetData>
  <mergeCells count="10">
    <mergeCell ref="A1:I1"/>
    <mergeCell ref="A2:I2"/>
    <mergeCell ref="F26:G26"/>
    <mergeCell ref="H26:H27"/>
    <mergeCell ref="I26:I27"/>
    <mergeCell ref="A26:A27"/>
    <mergeCell ref="B26:B27"/>
    <mergeCell ref="C26:C27"/>
    <mergeCell ref="D26:D27"/>
    <mergeCell ref="E26:E2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opLeftCell="A52" workbookViewId="0">
      <selection activeCell="F70" sqref="F70"/>
    </sheetView>
  </sheetViews>
  <sheetFormatPr defaultColWidth="9" defaultRowHeight="18.75"/>
  <cols>
    <col min="1" max="1" width="5.25" style="238" customWidth="1"/>
    <col min="2" max="2" width="43.375" style="238" customWidth="1"/>
    <col min="3" max="3" width="12.375" style="238" customWidth="1"/>
    <col min="4" max="4" width="11.875" style="238" bestFit="1" customWidth="1"/>
    <col min="5" max="5" width="10" style="238" customWidth="1"/>
    <col min="6" max="6" width="8.375" style="238" customWidth="1"/>
    <col min="7" max="7" width="8.75" style="238" customWidth="1"/>
    <col min="8" max="8" width="12" style="238" customWidth="1"/>
    <col min="9" max="16384" width="9" style="238"/>
  </cols>
  <sheetData>
    <row r="1" spans="1:12" ht="21">
      <c r="A1" s="3241" t="s">
        <v>333</v>
      </c>
      <c r="B1" s="3241"/>
      <c r="C1" s="3241"/>
      <c r="D1" s="3241"/>
      <c r="E1" s="3241"/>
      <c r="F1" s="3241"/>
      <c r="G1" s="3241"/>
      <c r="H1" s="3241"/>
    </row>
    <row r="2" spans="1:12" ht="21">
      <c r="A2" s="3241" t="s">
        <v>337</v>
      </c>
      <c r="B2" s="3241"/>
      <c r="C2" s="3241"/>
      <c r="D2" s="3241"/>
      <c r="E2" s="3241"/>
      <c r="F2" s="3241"/>
      <c r="G2" s="3241"/>
      <c r="H2" s="3241"/>
    </row>
    <row r="3" spans="1:12" s="231" customFormat="1">
      <c r="A3" s="3252" t="s">
        <v>338</v>
      </c>
      <c r="B3" s="3252"/>
    </row>
    <row r="4" spans="1:12" s="231" customFormat="1">
      <c r="A4" s="246"/>
      <c r="B4" s="1067" t="s">
        <v>330</v>
      </c>
      <c r="C4" s="231" t="s">
        <v>339</v>
      </c>
      <c r="D4" s="231" t="s">
        <v>331</v>
      </c>
    </row>
    <row r="5" spans="1:12" s="231" customFormat="1">
      <c r="A5" s="232" t="s">
        <v>340</v>
      </c>
      <c r="B5" s="244"/>
      <c r="K5" s="238"/>
    </row>
    <row r="6" spans="1:12" s="231" customFormat="1">
      <c r="A6" s="238" t="s">
        <v>341</v>
      </c>
      <c r="B6" s="244"/>
      <c r="K6" s="238"/>
    </row>
    <row r="7" spans="1:12" s="231" customFormat="1">
      <c r="A7" s="232" t="s">
        <v>332</v>
      </c>
      <c r="B7" s="244"/>
      <c r="K7" s="238"/>
    </row>
    <row r="8" spans="1:12">
      <c r="A8" s="250"/>
      <c r="B8" s="238" t="s">
        <v>342</v>
      </c>
    </row>
    <row r="9" spans="1:12">
      <c r="A9" s="250"/>
      <c r="B9" s="238" t="s">
        <v>343</v>
      </c>
    </row>
    <row r="10" spans="1:12">
      <c r="A10" s="250"/>
      <c r="B10" s="238" t="s">
        <v>344</v>
      </c>
    </row>
    <row r="11" spans="1:12">
      <c r="A11" s="250"/>
      <c r="B11" s="238" t="s">
        <v>345</v>
      </c>
    </row>
    <row r="12" spans="1:12">
      <c r="A12" s="250"/>
      <c r="B12" s="238" t="s">
        <v>346</v>
      </c>
    </row>
    <row r="13" spans="1:12">
      <c r="B13" s="238" t="s">
        <v>347</v>
      </c>
      <c r="C13" s="239"/>
      <c r="D13" s="239"/>
      <c r="E13" s="239"/>
      <c r="F13" s="239"/>
      <c r="G13" s="239"/>
      <c r="H13" s="239"/>
    </row>
    <row r="14" spans="1:12">
      <c r="A14" s="3253"/>
      <c r="B14" s="3253"/>
      <c r="C14" s="3253"/>
      <c r="D14" s="3253"/>
      <c r="E14" s="3253"/>
      <c r="F14" s="3253"/>
      <c r="G14" s="3253"/>
      <c r="H14" s="3253"/>
      <c r="L14" s="231"/>
    </row>
    <row r="15" spans="1:12" s="231" customFormat="1" ht="27.75" customHeight="1">
      <c r="A15" s="3139" t="s">
        <v>0</v>
      </c>
      <c r="B15" s="3139" t="s">
        <v>325</v>
      </c>
      <c r="C15" s="3139" t="s">
        <v>326</v>
      </c>
      <c r="D15" s="3139" t="s">
        <v>1</v>
      </c>
      <c r="E15" s="3139" t="s">
        <v>327</v>
      </c>
      <c r="F15" s="3254" t="s">
        <v>2</v>
      </c>
      <c r="G15" s="3255"/>
      <c r="H15" s="3249" t="s">
        <v>328</v>
      </c>
      <c r="I15" s="3139" t="s">
        <v>5</v>
      </c>
    </row>
    <row r="16" spans="1:12" s="231" customFormat="1" ht="38.25" customHeight="1">
      <c r="A16" s="3209"/>
      <c r="B16" s="3209"/>
      <c r="C16" s="3209"/>
      <c r="D16" s="3209"/>
      <c r="E16" s="3209"/>
      <c r="F16" s="1066" t="s">
        <v>3</v>
      </c>
      <c r="G16" s="1066" t="s">
        <v>4</v>
      </c>
      <c r="H16" s="3213"/>
      <c r="I16" s="3209"/>
    </row>
    <row r="17" spans="1:10" s="231" customFormat="1">
      <c r="A17" s="1070">
        <v>1</v>
      </c>
      <c r="B17" s="251" t="s">
        <v>4192</v>
      </c>
      <c r="C17" s="234"/>
      <c r="D17" s="234"/>
      <c r="E17" s="234"/>
      <c r="F17" s="234"/>
      <c r="G17" s="234"/>
      <c r="H17" s="234"/>
      <c r="I17" s="234"/>
    </row>
    <row r="18" spans="1:10" s="231" customFormat="1">
      <c r="A18" s="80"/>
      <c r="B18" s="252" t="s">
        <v>4195</v>
      </c>
      <c r="C18" s="253"/>
      <c r="D18" s="253"/>
      <c r="E18" s="253"/>
      <c r="F18" s="253"/>
      <c r="G18" s="253"/>
      <c r="H18" s="253"/>
      <c r="I18" s="253"/>
    </row>
    <row r="19" spans="1:10" s="231" customFormat="1" ht="37.5">
      <c r="A19" s="110"/>
      <c r="B19" s="254" t="s">
        <v>348</v>
      </c>
      <c r="C19" s="1068" t="s">
        <v>349</v>
      </c>
      <c r="D19" s="1068" t="s">
        <v>350</v>
      </c>
      <c r="E19" s="3250" t="s">
        <v>351</v>
      </c>
      <c r="F19" s="3251"/>
      <c r="G19" s="256"/>
      <c r="H19" s="1068" t="s">
        <v>352</v>
      </c>
      <c r="I19" s="1068" t="s">
        <v>353</v>
      </c>
    </row>
    <row r="20" spans="1:10" s="231" customFormat="1" ht="37.5">
      <c r="A20" s="151"/>
      <c r="B20" s="257" t="s">
        <v>5130</v>
      </c>
      <c r="C20" s="1425" t="s">
        <v>5128</v>
      </c>
      <c r="D20" s="1425" t="s">
        <v>40</v>
      </c>
      <c r="E20" s="1425" t="s">
        <v>5125</v>
      </c>
      <c r="F20" s="1424" t="s">
        <v>358</v>
      </c>
      <c r="G20" s="253"/>
      <c r="H20" s="1425" t="s">
        <v>352</v>
      </c>
      <c r="I20" s="1425" t="s">
        <v>5127</v>
      </c>
    </row>
    <row r="21" spans="1:10" s="231" customFormat="1">
      <c r="A21" s="80"/>
      <c r="B21" s="1465" t="s">
        <v>5129</v>
      </c>
      <c r="C21" s="1430" t="s">
        <v>5134</v>
      </c>
      <c r="D21" s="1430"/>
      <c r="E21" s="1432" t="s">
        <v>5126</v>
      </c>
      <c r="F21" s="261">
        <v>15400</v>
      </c>
      <c r="G21" s="1430" t="s">
        <v>319</v>
      </c>
      <c r="H21" s="1430"/>
      <c r="I21" s="1430"/>
    </row>
    <row r="22" spans="1:10" s="231" customFormat="1" ht="37.5">
      <c r="A22" s="151"/>
      <c r="B22" s="257" t="s">
        <v>5131</v>
      </c>
      <c r="C22" s="1425" t="s">
        <v>5128</v>
      </c>
      <c r="D22" s="1425" t="s">
        <v>40</v>
      </c>
      <c r="E22" s="1425" t="s">
        <v>367</v>
      </c>
      <c r="F22" s="1424" t="s">
        <v>358</v>
      </c>
      <c r="G22" s="253"/>
      <c r="H22" s="1425" t="s">
        <v>3173</v>
      </c>
      <c r="I22" s="1425" t="s">
        <v>5127</v>
      </c>
    </row>
    <row r="23" spans="1:10" s="231" customFormat="1">
      <c r="A23" s="110"/>
      <c r="B23" s="254" t="s">
        <v>5132</v>
      </c>
      <c r="C23" s="1427" t="s">
        <v>5134</v>
      </c>
      <c r="D23" s="1427"/>
      <c r="E23" s="1432"/>
      <c r="F23" s="261">
        <v>15400</v>
      </c>
      <c r="G23" s="1427" t="s">
        <v>319</v>
      </c>
      <c r="H23" s="1427"/>
      <c r="I23" s="1427"/>
    </row>
    <row r="24" spans="1:10" s="231" customFormat="1" ht="37.5">
      <c r="A24" s="80"/>
      <c r="B24" s="257" t="s">
        <v>5133</v>
      </c>
      <c r="C24" s="1069" t="s">
        <v>349</v>
      </c>
      <c r="D24" s="1069" t="s">
        <v>350</v>
      </c>
      <c r="E24" s="1069" t="s">
        <v>354</v>
      </c>
      <c r="F24" s="253" t="s">
        <v>355</v>
      </c>
      <c r="G24" s="253"/>
      <c r="H24" s="1069" t="s">
        <v>352</v>
      </c>
      <c r="I24" s="1425" t="s">
        <v>353</v>
      </c>
    </row>
    <row r="25" spans="1:10" s="231" customFormat="1" ht="31.5">
      <c r="A25" s="80"/>
      <c r="B25" s="257" t="s">
        <v>5135</v>
      </c>
      <c r="C25" s="1428" t="s">
        <v>356</v>
      </c>
      <c r="D25" s="1428" t="s">
        <v>350</v>
      </c>
      <c r="E25" s="259" t="s">
        <v>357</v>
      </c>
      <c r="F25" s="1426" t="s">
        <v>358</v>
      </c>
      <c r="G25" s="1428"/>
      <c r="H25" s="1428" t="s">
        <v>359</v>
      </c>
      <c r="I25" s="1428"/>
    </row>
    <row r="26" spans="1:10" s="231" customFormat="1">
      <c r="A26" s="110"/>
      <c r="B26" s="254" t="s">
        <v>360</v>
      </c>
      <c r="C26" s="1427"/>
      <c r="D26" s="1427"/>
      <c r="E26" s="1427" t="s">
        <v>361</v>
      </c>
      <c r="F26" s="261">
        <v>20000</v>
      </c>
      <c r="G26" s="1427" t="s">
        <v>319</v>
      </c>
      <c r="H26" s="1427"/>
      <c r="I26" s="1427"/>
    </row>
    <row r="27" spans="1:10">
      <c r="A27" s="262"/>
      <c r="B27" s="257" t="s">
        <v>5136</v>
      </c>
      <c r="C27" s="253"/>
      <c r="D27" s="253"/>
      <c r="E27" s="1428"/>
      <c r="F27" s="253"/>
      <c r="G27" s="253"/>
      <c r="H27" s="1428"/>
      <c r="I27" s="1428"/>
    </row>
    <row r="28" spans="1:10" ht="31.5">
      <c r="A28" s="262"/>
      <c r="B28" s="1478" t="s">
        <v>5148</v>
      </c>
      <c r="C28" s="1428" t="s">
        <v>362</v>
      </c>
      <c r="D28" s="1428"/>
      <c r="E28" s="1428"/>
      <c r="F28" s="1426" t="s">
        <v>358</v>
      </c>
      <c r="G28" s="262"/>
      <c r="H28" s="1428" t="s">
        <v>363</v>
      </c>
      <c r="I28" s="1428" t="s">
        <v>364</v>
      </c>
    </row>
    <row r="29" spans="1:10" ht="37.5">
      <c r="A29" s="265"/>
      <c r="B29" s="1433" t="s">
        <v>365</v>
      </c>
      <c r="C29" s="1427" t="s">
        <v>366</v>
      </c>
      <c r="D29" s="1427" t="s">
        <v>40</v>
      </c>
      <c r="E29" s="1427" t="s">
        <v>367</v>
      </c>
      <c r="F29" s="261">
        <v>14400</v>
      </c>
      <c r="G29" s="1427" t="s">
        <v>319</v>
      </c>
      <c r="H29" s="1427" t="s">
        <v>368</v>
      </c>
      <c r="I29" s="1427"/>
    </row>
    <row r="30" spans="1:10" s="240" customFormat="1" ht="31.5">
      <c r="A30" s="263"/>
      <c r="B30" s="1479" t="s">
        <v>5149</v>
      </c>
      <c r="C30" s="1434" t="s">
        <v>369</v>
      </c>
      <c r="D30" s="1434"/>
      <c r="E30" s="1434"/>
      <c r="F30" s="1435" t="s">
        <v>358</v>
      </c>
      <c r="G30" s="264"/>
      <c r="H30" s="1434" t="s">
        <v>370</v>
      </c>
      <c r="I30" s="1434" t="s">
        <v>371</v>
      </c>
      <c r="J30" s="238"/>
    </row>
    <row r="31" spans="1:10" ht="37.5">
      <c r="A31" s="262"/>
      <c r="B31" s="1436" t="s">
        <v>372</v>
      </c>
      <c r="C31" s="1434" t="s">
        <v>373</v>
      </c>
      <c r="D31" s="1434" t="s">
        <v>374</v>
      </c>
      <c r="E31" s="1428" t="s">
        <v>367</v>
      </c>
      <c r="F31" s="1437">
        <v>24000</v>
      </c>
      <c r="G31" s="1434" t="s">
        <v>319</v>
      </c>
      <c r="H31" s="1434" t="s">
        <v>368</v>
      </c>
      <c r="I31" s="1434"/>
    </row>
    <row r="32" spans="1:10">
      <c r="A32" s="262"/>
      <c r="B32" s="1436" t="s">
        <v>375</v>
      </c>
      <c r="C32" s="1434"/>
      <c r="D32" s="1434"/>
      <c r="E32" s="1434"/>
      <c r="F32" s="1437"/>
      <c r="G32" s="1434"/>
      <c r="H32" s="1434"/>
      <c r="I32" s="1434"/>
    </row>
    <row r="33" spans="1:9">
      <c r="A33" s="262"/>
      <c r="B33" s="1436" t="s">
        <v>376</v>
      </c>
      <c r="C33" s="1434"/>
      <c r="D33" s="1434"/>
      <c r="E33" s="1434"/>
      <c r="F33" s="1437"/>
      <c r="G33" s="1434"/>
      <c r="H33" s="1434"/>
      <c r="I33" s="1434"/>
    </row>
    <row r="34" spans="1:9">
      <c r="A34" s="265"/>
      <c r="B34" s="1438" t="s">
        <v>377</v>
      </c>
      <c r="C34" s="1439"/>
      <c r="D34" s="1439"/>
      <c r="E34" s="1439"/>
      <c r="F34" s="1439"/>
      <c r="G34" s="1439"/>
      <c r="H34" s="1439"/>
      <c r="I34" s="1439"/>
    </row>
    <row r="35" spans="1:9" ht="21">
      <c r="A35" s="266"/>
      <c r="B35" s="1440" t="s">
        <v>5137</v>
      </c>
      <c r="C35" s="1441" t="s">
        <v>378</v>
      </c>
      <c r="D35" s="1441"/>
      <c r="E35" s="1441"/>
      <c r="F35" s="1442">
        <v>3500</v>
      </c>
      <c r="G35" s="1441" t="s">
        <v>319</v>
      </c>
      <c r="H35" s="1441" t="s">
        <v>379</v>
      </c>
      <c r="I35" s="1441" t="s">
        <v>371</v>
      </c>
    </row>
    <row r="36" spans="1:9" ht="37.5">
      <c r="A36" s="262"/>
      <c r="B36" s="1443" t="s">
        <v>372</v>
      </c>
      <c r="C36" s="1441" t="s">
        <v>380</v>
      </c>
      <c r="D36" s="1441"/>
      <c r="E36" s="1431" t="s">
        <v>391</v>
      </c>
      <c r="F36" s="1444"/>
      <c r="G36" s="1445"/>
      <c r="H36" s="1441" t="s">
        <v>381</v>
      </c>
      <c r="I36" s="1441"/>
    </row>
    <row r="37" spans="1:9" ht="21">
      <c r="A37" s="262"/>
      <c r="B37" s="1443" t="s">
        <v>375</v>
      </c>
      <c r="C37" s="1441"/>
      <c r="D37" s="1441"/>
      <c r="E37" s="1441"/>
      <c r="F37" s="1442"/>
      <c r="G37" s="1441"/>
      <c r="H37" s="1441" t="s">
        <v>382</v>
      </c>
      <c r="I37" s="1441"/>
    </row>
    <row r="38" spans="1:9" ht="21">
      <c r="A38" s="262"/>
      <c r="B38" s="1443" t="s">
        <v>385</v>
      </c>
      <c r="C38" s="1441"/>
      <c r="D38" s="1441"/>
      <c r="E38" s="1441"/>
      <c r="F38" s="1442"/>
      <c r="G38" s="1441"/>
      <c r="H38" s="1441" t="s">
        <v>383</v>
      </c>
      <c r="I38" s="1441"/>
    </row>
    <row r="39" spans="1:9" ht="21">
      <c r="A39" s="265"/>
      <c r="B39" s="1446" t="s">
        <v>5150</v>
      </c>
      <c r="C39" s="1447"/>
      <c r="D39" s="1447"/>
      <c r="E39" s="1447"/>
      <c r="F39" s="1448"/>
      <c r="G39" s="1447"/>
      <c r="H39" s="1447"/>
      <c r="I39" s="1447"/>
    </row>
    <row r="40" spans="1:9">
      <c r="A40" s="266"/>
      <c r="B40" s="1449" t="s">
        <v>5147</v>
      </c>
      <c r="C40" s="1434"/>
      <c r="D40" s="1434"/>
      <c r="E40" s="1434"/>
      <c r="F40" s="1437"/>
      <c r="G40" s="1434"/>
      <c r="H40" s="1434"/>
      <c r="I40" s="1434"/>
    </row>
    <row r="41" spans="1:9" ht="31.5">
      <c r="A41" s="262"/>
      <c r="B41" s="1450" t="s">
        <v>388</v>
      </c>
      <c r="C41" s="1451" t="s">
        <v>369</v>
      </c>
      <c r="D41" s="1451"/>
      <c r="E41" s="1451"/>
      <c r="F41" s="1452" t="s">
        <v>358</v>
      </c>
      <c r="G41" s="1453"/>
      <c r="H41" s="1451" t="s">
        <v>370</v>
      </c>
      <c r="I41" s="1451" t="s">
        <v>364</v>
      </c>
    </row>
    <row r="42" spans="1:9">
      <c r="A42" s="262"/>
      <c r="B42" s="1454" t="s">
        <v>372</v>
      </c>
      <c r="C42" s="1428"/>
      <c r="D42" s="1428"/>
      <c r="E42" s="1428"/>
      <c r="F42" s="1428"/>
      <c r="G42" s="262"/>
      <c r="H42" s="1428"/>
      <c r="I42" s="1428"/>
    </row>
    <row r="43" spans="1:9" ht="37.5">
      <c r="A43" s="262"/>
      <c r="B43" s="1454" t="s">
        <v>389</v>
      </c>
      <c r="C43" s="1428" t="s">
        <v>390</v>
      </c>
      <c r="D43" s="1428" t="s">
        <v>350</v>
      </c>
      <c r="E43" s="1428" t="s">
        <v>391</v>
      </c>
      <c r="F43" s="1455">
        <v>36000</v>
      </c>
      <c r="G43" s="1428" t="s">
        <v>319</v>
      </c>
      <c r="H43" s="1428" t="s">
        <v>368</v>
      </c>
      <c r="I43" s="1428" t="s">
        <v>371</v>
      </c>
    </row>
    <row r="44" spans="1:9">
      <c r="A44" s="262"/>
      <c r="B44" s="1454" t="s">
        <v>392</v>
      </c>
      <c r="C44" s="1428"/>
      <c r="D44" s="1428"/>
      <c r="E44" s="1428"/>
      <c r="F44" s="1428"/>
      <c r="G44" s="1428"/>
      <c r="H44" s="1428"/>
      <c r="I44" s="1428"/>
    </row>
    <row r="45" spans="1:9">
      <c r="A45" s="262"/>
      <c r="B45" s="1454" t="s">
        <v>393</v>
      </c>
      <c r="C45" s="1428"/>
      <c r="D45" s="1428"/>
      <c r="E45" s="1428"/>
      <c r="F45" s="1428"/>
      <c r="G45" s="1428"/>
      <c r="H45" s="1428"/>
      <c r="I45" s="1428"/>
    </row>
    <row r="46" spans="1:9">
      <c r="A46" s="265"/>
      <c r="B46" s="1464" t="s">
        <v>394</v>
      </c>
      <c r="C46" s="1430"/>
      <c r="D46" s="1430"/>
      <c r="E46" s="1430"/>
      <c r="F46" s="1430"/>
      <c r="G46" s="1430"/>
      <c r="H46" s="1430"/>
      <c r="I46" s="1430"/>
    </row>
    <row r="47" spans="1:9">
      <c r="A47" s="266"/>
      <c r="B47" s="1457" t="s">
        <v>5138</v>
      </c>
      <c r="C47" s="1458" t="s">
        <v>395</v>
      </c>
      <c r="D47" s="1458"/>
      <c r="E47" s="1459" t="s">
        <v>396</v>
      </c>
      <c r="F47" s="1458"/>
      <c r="G47" s="1458"/>
      <c r="H47" s="1458"/>
      <c r="I47" s="1458" t="s">
        <v>371</v>
      </c>
    </row>
    <row r="48" spans="1:9" ht="56.25">
      <c r="A48" s="262"/>
      <c r="B48" s="1460" t="s">
        <v>397</v>
      </c>
      <c r="C48" s="1451"/>
      <c r="D48" s="1451"/>
      <c r="E48" s="1451" t="s">
        <v>398</v>
      </c>
      <c r="F48" s="1451"/>
      <c r="G48" s="1451"/>
      <c r="H48" s="1451"/>
      <c r="I48" s="1451" t="s">
        <v>364</v>
      </c>
    </row>
    <row r="49" spans="1:9">
      <c r="A49" s="262"/>
      <c r="B49" s="1461" t="s">
        <v>5139</v>
      </c>
      <c r="C49" s="1462" t="s">
        <v>399</v>
      </c>
      <c r="D49" s="1428" t="s">
        <v>350</v>
      </c>
      <c r="E49" s="1428"/>
      <c r="F49" s="1428"/>
      <c r="G49" s="1428"/>
      <c r="H49" s="1428"/>
      <c r="I49" s="1428" t="s">
        <v>371</v>
      </c>
    </row>
    <row r="50" spans="1:9">
      <c r="A50" s="262"/>
      <c r="B50" s="1461"/>
      <c r="C50" s="1428" t="s">
        <v>400</v>
      </c>
      <c r="D50" s="1428"/>
      <c r="E50" s="1428"/>
      <c r="F50" s="1428"/>
      <c r="G50" s="1428"/>
      <c r="H50" s="1428"/>
      <c r="I50" s="1428" t="s">
        <v>364</v>
      </c>
    </row>
    <row r="51" spans="1:9" ht="31.5">
      <c r="A51" s="262"/>
      <c r="B51" s="1461" t="s">
        <v>5140</v>
      </c>
      <c r="C51" s="1428" t="s">
        <v>395</v>
      </c>
      <c r="D51" s="1428" t="s">
        <v>401</v>
      </c>
      <c r="E51" s="1428"/>
      <c r="F51" s="1426" t="s">
        <v>402</v>
      </c>
      <c r="G51" s="267"/>
      <c r="H51" s="1428"/>
      <c r="I51" s="1463"/>
    </row>
    <row r="52" spans="1:9">
      <c r="A52" s="262"/>
      <c r="B52" s="1461" t="s">
        <v>403</v>
      </c>
      <c r="C52" s="259" t="s">
        <v>404</v>
      </c>
      <c r="D52" s="259" t="s">
        <v>405</v>
      </c>
      <c r="E52" s="1463"/>
      <c r="F52" s="1428">
        <v>12600</v>
      </c>
      <c r="G52" s="1428" t="s">
        <v>319</v>
      </c>
      <c r="H52" s="1428"/>
      <c r="I52" s="1428" t="s">
        <v>371</v>
      </c>
    </row>
    <row r="53" spans="1:9">
      <c r="A53" s="262"/>
      <c r="B53" s="1461" t="s">
        <v>406</v>
      </c>
      <c r="C53" s="1428"/>
      <c r="D53" s="1428" t="s">
        <v>407</v>
      </c>
      <c r="E53" s="1463"/>
      <c r="F53" s="1428"/>
      <c r="G53" s="1428"/>
      <c r="H53" s="1428" t="s">
        <v>408</v>
      </c>
      <c r="I53" s="1428" t="s">
        <v>364</v>
      </c>
    </row>
    <row r="54" spans="1:9" ht="31.5">
      <c r="A54" s="262"/>
      <c r="B54" s="1461" t="s">
        <v>409</v>
      </c>
      <c r="C54" s="1428"/>
      <c r="D54" s="1428"/>
      <c r="E54" s="1463"/>
      <c r="F54" s="1426" t="s">
        <v>402</v>
      </c>
      <c r="G54" s="267"/>
      <c r="H54" s="1428"/>
      <c r="I54" s="1463"/>
    </row>
    <row r="55" spans="1:9">
      <c r="A55" s="262"/>
      <c r="B55" s="1461" t="s">
        <v>410</v>
      </c>
      <c r="C55" s="259" t="s">
        <v>395</v>
      </c>
      <c r="D55" s="1428" t="s">
        <v>401</v>
      </c>
      <c r="E55" s="1428"/>
      <c r="F55" s="1428">
        <v>12600</v>
      </c>
      <c r="G55" s="1428" t="s">
        <v>319</v>
      </c>
      <c r="H55" s="1428"/>
      <c r="I55" s="1428" t="s">
        <v>364</v>
      </c>
    </row>
    <row r="56" spans="1:9">
      <c r="A56" s="265"/>
      <c r="B56" s="1464" t="s">
        <v>411</v>
      </c>
      <c r="C56" s="1427" t="s">
        <v>404</v>
      </c>
      <c r="D56" s="1432" t="s">
        <v>412</v>
      </c>
      <c r="E56" s="1427"/>
      <c r="F56" s="1427"/>
      <c r="G56" s="1427"/>
      <c r="H56" s="1427" t="s">
        <v>413</v>
      </c>
      <c r="I56" s="1427" t="s">
        <v>371</v>
      </c>
    </row>
    <row r="57" spans="1:9">
      <c r="A57" s="262"/>
      <c r="B57" s="1461" t="s">
        <v>5141</v>
      </c>
      <c r="C57" s="1428" t="s">
        <v>414</v>
      </c>
      <c r="D57" s="1428" t="s">
        <v>401</v>
      </c>
      <c r="E57" s="1428"/>
      <c r="F57" s="1456"/>
      <c r="G57" s="1428"/>
      <c r="H57" s="1428"/>
      <c r="I57" s="1428" t="s">
        <v>364</v>
      </c>
    </row>
    <row r="58" spans="1:9">
      <c r="A58" s="262"/>
      <c r="B58" s="1461" t="s">
        <v>415</v>
      </c>
      <c r="C58" s="1428" t="s">
        <v>404</v>
      </c>
      <c r="D58" s="259" t="s">
        <v>405</v>
      </c>
      <c r="E58" s="1428"/>
      <c r="F58" s="1456">
        <v>5000</v>
      </c>
      <c r="G58" s="1428" t="s">
        <v>319</v>
      </c>
      <c r="H58" s="1428"/>
      <c r="I58" s="1428" t="s">
        <v>371</v>
      </c>
    </row>
    <row r="59" spans="1:9" ht="56.25">
      <c r="A59" s="265"/>
      <c r="B59" s="1464"/>
      <c r="C59" s="1427"/>
      <c r="D59" s="1427" t="s">
        <v>407</v>
      </c>
      <c r="E59" s="1427"/>
      <c r="F59" s="1428" t="s">
        <v>358</v>
      </c>
      <c r="G59" s="1427"/>
      <c r="H59" s="1427"/>
      <c r="I59" s="1427"/>
    </row>
    <row r="60" spans="1:9">
      <c r="A60" s="266"/>
      <c r="B60" s="1477" t="s">
        <v>5142</v>
      </c>
      <c r="C60" s="1429" t="s">
        <v>416</v>
      </c>
      <c r="D60" s="1429" t="s">
        <v>350</v>
      </c>
      <c r="E60" s="266" t="s">
        <v>417</v>
      </c>
      <c r="F60" s="1429"/>
      <c r="G60" s="1429"/>
      <c r="H60" s="1429" t="s">
        <v>370</v>
      </c>
      <c r="I60" s="1429" t="s">
        <v>371</v>
      </c>
    </row>
    <row r="61" spans="1:9" ht="37.5">
      <c r="A61" s="262"/>
      <c r="B61" s="1461" t="s">
        <v>418</v>
      </c>
      <c r="C61" s="1428"/>
      <c r="D61" s="1428"/>
      <c r="E61" s="1428" t="s">
        <v>419</v>
      </c>
      <c r="F61" s="1428"/>
      <c r="G61" s="1428"/>
      <c r="H61" s="1428" t="s">
        <v>368</v>
      </c>
      <c r="I61" s="1428" t="s">
        <v>364</v>
      </c>
    </row>
    <row r="62" spans="1:9" ht="56.25">
      <c r="A62" s="262"/>
      <c r="B62" s="1461" t="s">
        <v>420</v>
      </c>
      <c r="C62" s="1428"/>
      <c r="D62" s="262"/>
      <c r="E62" s="1428" t="s">
        <v>421</v>
      </c>
      <c r="F62" s="267"/>
      <c r="G62" s="267"/>
      <c r="H62" s="1428"/>
      <c r="I62" s="1428"/>
    </row>
    <row r="63" spans="1:9">
      <c r="A63" s="265"/>
      <c r="B63" s="1465" t="s">
        <v>422</v>
      </c>
      <c r="C63" s="265"/>
      <c r="D63" s="265"/>
      <c r="E63" s="265" t="s">
        <v>423</v>
      </c>
      <c r="F63" s="268"/>
      <c r="G63" s="268"/>
      <c r="H63" s="265"/>
      <c r="I63" s="1427"/>
    </row>
    <row r="64" spans="1:9">
      <c r="A64" s="266"/>
      <c r="B64" s="1476" t="s">
        <v>5143</v>
      </c>
      <c r="C64" s="266"/>
      <c r="D64" s="1429" t="s">
        <v>350</v>
      </c>
      <c r="E64" s="266"/>
      <c r="F64" s="269"/>
      <c r="G64" s="269"/>
      <c r="H64" s="266"/>
      <c r="I64" s="266"/>
    </row>
    <row r="65" spans="1:9">
      <c r="A65" s="262"/>
      <c r="B65" s="1466" t="s">
        <v>5145</v>
      </c>
      <c r="C65" s="262" t="s">
        <v>424</v>
      </c>
      <c r="D65" s="262"/>
      <c r="E65" s="1467" t="s">
        <v>425</v>
      </c>
      <c r="F65" s="1468">
        <v>14000</v>
      </c>
      <c r="G65" s="267" t="s">
        <v>319</v>
      </c>
      <c r="H65" s="262" t="s">
        <v>426</v>
      </c>
      <c r="I65" s="1428" t="s">
        <v>371</v>
      </c>
    </row>
    <row r="66" spans="1:9">
      <c r="A66" s="262"/>
      <c r="B66" s="1466"/>
      <c r="C66" s="262" t="s">
        <v>5144</v>
      </c>
      <c r="D66" s="262"/>
      <c r="E66" s="1467"/>
      <c r="F66" s="267"/>
      <c r="G66" s="267"/>
      <c r="H66" s="262"/>
      <c r="I66" s="1428" t="s">
        <v>364</v>
      </c>
    </row>
    <row r="67" spans="1:9">
      <c r="A67" s="262"/>
      <c r="B67" s="1469" t="s">
        <v>5146</v>
      </c>
      <c r="C67" s="1453" t="s">
        <v>424</v>
      </c>
      <c r="D67" s="1453"/>
      <c r="E67" s="1453"/>
      <c r="F67" s="1470">
        <v>62500</v>
      </c>
      <c r="G67" s="1471" t="s">
        <v>319</v>
      </c>
      <c r="H67" s="262" t="s">
        <v>383</v>
      </c>
      <c r="I67" s="1451" t="s">
        <v>371</v>
      </c>
    </row>
    <row r="68" spans="1:9">
      <c r="A68" s="265"/>
      <c r="B68" s="1472"/>
      <c r="C68" s="1473" t="s">
        <v>5144</v>
      </c>
      <c r="D68" s="1473"/>
      <c r="E68" s="1473"/>
      <c r="F68" s="1474"/>
      <c r="G68" s="1474"/>
      <c r="H68" s="1473"/>
      <c r="I68" s="1475" t="s">
        <v>364</v>
      </c>
    </row>
    <row r="69" spans="1:9">
      <c r="A69" s="270"/>
      <c r="B69" s="271"/>
      <c r="C69" s="265"/>
      <c r="D69" s="265"/>
      <c r="E69" s="272" t="s">
        <v>427</v>
      </c>
      <c r="F69" s="273">
        <f>F67+F65+F58+F55+F52+F43+F35+F31+F29+F26+F23+F21</f>
        <v>235400</v>
      </c>
      <c r="G69" s="268" t="s">
        <v>319</v>
      </c>
      <c r="H69" s="265"/>
      <c r="I69" s="265"/>
    </row>
    <row r="70" spans="1:9">
      <c r="B70" s="2207" t="s">
        <v>5978</v>
      </c>
      <c r="C70" s="347"/>
      <c r="D70" s="347"/>
      <c r="E70" s="347"/>
      <c r="F70" s="347"/>
      <c r="G70" s="347"/>
      <c r="H70" s="347"/>
      <c r="I70" s="347"/>
    </row>
    <row r="71" spans="1:9">
      <c r="B71" s="347"/>
      <c r="C71" s="347"/>
      <c r="D71" s="347"/>
      <c r="E71" s="347"/>
      <c r="F71" s="347"/>
      <c r="G71" s="347"/>
      <c r="H71" s="347"/>
      <c r="I71" s="347"/>
    </row>
    <row r="72" spans="1:9">
      <c r="B72" s="347"/>
      <c r="C72" s="347"/>
      <c r="D72" s="347"/>
      <c r="E72" s="347"/>
      <c r="F72" s="347"/>
      <c r="G72" s="347"/>
      <c r="H72" s="347"/>
      <c r="I72" s="347"/>
    </row>
    <row r="73" spans="1:9">
      <c r="B73" s="347"/>
      <c r="C73" s="347"/>
      <c r="D73" s="347"/>
      <c r="E73" s="347"/>
      <c r="F73" s="347"/>
      <c r="G73" s="347"/>
      <c r="H73" s="347"/>
      <c r="I73" s="347"/>
    </row>
    <row r="74" spans="1:9">
      <c r="B74" s="347"/>
      <c r="C74" s="347"/>
      <c r="D74" s="347"/>
      <c r="E74" s="347"/>
      <c r="F74" s="347"/>
      <c r="G74" s="347"/>
      <c r="H74" s="347"/>
      <c r="I74" s="347"/>
    </row>
    <row r="75" spans="1:9">
      <c r="B75" s="347"/>
      <c r="C75" s="347"/>
      <c r="D75" s="347"/>
      <c r="E75" s="347"/>
      <c r="F75" s="347"/>
      <c r="G75" s="347"/>
      <c r="H75" s="347"/>
      <c r="I75" s="347"/>
    </row>
    <row r="76" spans="1:9">
      <c r="B76" s="347"/>
      <c r="C76" s="347"/>
      <c r="D76" s="347"/>
      <c r="E76" s="347"/>
      <c r="F76" s="347"/>
      <c r="G76" s="347"/>
      <c r="H76" s="347"/>
      <c r="I76" s="347"/>
    </row>
    <row r="77" spans="1:9">
      <c r="B77" s="347"/>
      <c r="C77" s="347"/>
      <c r="D77" s="347"/>
      <c r="E77" s="347"/>
      <c r="F77" s="347"/>
      <c r="G77" s="347"/>
      <c r="H77" s="347"/>
      <c r="I77" s="347"/>
    </row>
    <row r="78" spans="1:9">
      <c r="B78" s="347"/>
      <c r="C78" s="347"/>
      <c r="D78" s="347"/>
      <c r="E78" s="347"/>
      <c r="F78" s="347"/>
      <c r="G78" s="347"/>
      <c r="H78" s="347"/>
      <c r="I78" s="347"/>
    </row>
    <row r="79" spans="1:9">
      <c r="B79" s="347"/>
      <c r="C79" s="347"/>
      <c r="D79" s="347"/>
      <c r="E79" s="347"/>
      <c r="F79" s="347"/>
      <c r="G79" s="347"/>
      <c r="H79" s="347"/>
      <c r="I79" s="347"/>
    </row>
    <row r="80" spans="1:9">
      <c r="B80" s="347"/>
      <c r="C80" s="347"/>
      <c r="D80" s="347"/>
      <c r="E80" s="347"/>
      <c r="F80" s="347"/>
      <c r="G80" s="347"/>
      <c r="H80" s="347"/>
      <c r="I80" s="347"/>
    </row>
    <row r="81" spans="2:9">
      <c r="B81" s="347"/>
      <c r="C81" s="347"/>
      <c r="D81" s="347"/>
      <c r="E81" s="347"/>
      <c r="F81" s="347"/>
      <c r="G81" s="347"/>
      <c r="H81" s="347"/>
      <c r="I81" s="347"/>
    </row>
    <row r="82" spans="2:9">
      <c r="B82" s="347"/>
      <c r="C82" s="347"/>
      <c r="D82" s="347"/>
      <c r="E82" s="347"/>
      <c r="F82" s="347"/>
      <c r="G82" s="347"/>
      <c r="H82" s="347"/>
      <c r="I82" s="347"/>
    </row>
    <row r="83" spans="2:9">
      <c r="B83" s="347"/>
      <c r="C83" s="347"/>
      <c r="D83" s="347"/>
      <c r="E83" s="347"/>
      <c r="F83" s="347"/>
      <c r="G83" s="347"/>
      <c r="H83" s="347"/>
      <c r="I83" s="347"/>
    </row>
    <row r="84" spans="2:9">
      <c r="B84" s="347"/>
      <c r="C84" s="347"/>
      <c r="D84" s="347"/>
      <c r="E84" s="347"/>
      <c r="F84" s="347"/>
      <c r="G84" s="347"/>
      <c r="H84" s="347"/>
      <c r="I84" s="347"/>
    </row>
    <row r="85" spans="2:9">
      <c r="B85" s="347"/>
      <c r="C85" s="347"/>
      <c r="D85" s="347"/>
      <c r="E85" s="347"/>
      <c r="F85" s="347"/>
      <c r="G85" s="347"/>
      <c r="H85" s="347"/>
      <c r="I85" s="347"/>
    </row>
    <row r="86" spans="2:9">
      <c r="B86" s="347"/>
      <c r="C86" s="347"/>
      <c r="D86" s="347"/>
      <c r="E86" s="347"/>
      <c r="F86" s="347"/>
      <c r="G86" s="347"/>
      <c r="H86" s="347"/>
      <c r="I86" s="347"/>
    </row>
    <row r="87" spans="2:9">
      <c r="B87" s="347"/>
      <c r="C87" s="347"/>
      <c r="D87" s="347"/>
      <c r="E87" s="347"/>
      <c r="F87" s="347"/>
      <c r="G87" s="347"/>
      <c r="H87" s="347"/>
      <c r="I87" s="347"/>
    </row>
    <row r="88" spans="2:9">
      <c r="B88" s="347"/>
      <c r="C88" s="347"/>
      <c r="D88" s="347"/>
      <c r="E88" s="347"/>
      <c r="F88" s="347"/>
      <c r="G88" s="347"/>
      <c r="H88" s="347"/>
      <c r="I88" s="347"/>
    </row>
    <row r="89" spans="2:9">
      <c r="B89" s="347"/>
      <c r="C89" s="347"/>
      <c r="D89" s="347"/>
      <c r="E89" s="347"/>
      <c r="F89" s="347"/>
      <c r="G89" s="347"/>
      <c r="H89" s="347"/>
      <c r="I89" s="347"/>
    </row>
    <row r="90" spans="2:9">
      <c r="B90" s="347"/>
      <c r="C90" s="347"/>
      <c r="D90" s="347"/>
      <c r="E90" s="347"/>
      <c r="F90" s="347"/>
      <c r="G90" s="347"/>
      <c r="H90" s="347"/>
      <c r="I90" s="347"/>
    </row>
    <row r="91" spans="2:9">
      <c r="B91" s="347"/>
      <c r="C91" s="347"/>
      <c r="D91" s="347"/>
      <c r="E91" s="347"/>
      <c r="F91" s="347"/>
      <c r="G91" s="347"/>
      <c r="H91" s="347"/>
      <c r="I91" s="347"/>
    </row>
    <row r="92" spans="2:9">
      <c r="B92" s="347"/>
      <c r="C92" s="347"/>
      <c r="D92" s="347"/>
      <c r="E92" s="347"/>
      <c r="F92" s="347"/>
      <c r="G92" s="347"/>
      <c r="H92" s="347"/>
      <c r="I92" s="347"/>
    </row>
    <row r="93" spans="2:9">
      <c r="B93" s="347"/>
      <c r="C93" s="347"/>
      <c r="D93" s="347"/>
      <c r="E93" s="347"/>
      <c r="F93" s="347"/>
      <c r="G93" s="347"/>
      <c r="H93" s="347"/>
      <c r="I93" s="347"/>
    </row>
    <row r="94" spans="2:9">
      <c r="B94" s="347"/>
      <c r="C94" s="347"/>
      <c r="D94" s="347"/>
      <c r="E94" s="347"/>
      <c r="F94" s="347"/>
      <c r="G94" s="347"/>
      <c r="H94" s="347"/>
      <c r="I94" s="347"/>
    </row>
    <row r="95" spans="2:9">
      <c r="B95" s="347"/>
      <c r="C95" s="347"/>
      <c r="D95" s="347"/>
      <c r="E95" s="347"/>
      <c r="F95" s="347"/>
      <c r="G95" s="347"/>
      <c r="H95" s="347"/>
      <c r="I95" s="347"/>
    </row>
    <row r="96" spans="2:9">
      <c r="B96" s="347"/>
      <c r="C96" s="347"/>
      <c r="D96" s="347"/>
      <c r="E96" s="347"/>
      <c r="F96" s="347"/>
      <c r="G96" s="347"/>
      <c r="H96" s="347"/>
      <c r="I96" s="347"/>
    </row>
    <row r="97" spans="2:9">
      <c r="B97" s="347"/>
      <c r="C97" s="347"/>
      <c r="D97" s="347"/>
      <c r="E97" s="347"/>
      <c r="F97" s="347"/>
      <c r="G97" s="347"/>
      <c r="H97" s="347"/>
      <c r="I97" s="347"/>
    </row>
    <row r="98" spans="2:9">
      <c r="B98" s="347"/>
      <c r="C98" s="347"/>
      <c r="D98" s="347"/>
      <c r="E98" s="347"/>
      <c r="F98" s="347"/>
      <c r="G98" s="347"/>
      <c r="H98" s="347"/>
      <c r="I98" s="347"/>
    </row>
    <row r="99" spans="2:9">
      <c r="B99" s="347"/>
      <c r="C99" s="347"/>
      <c r="D99" s="347"/>
      <c r="E99" s="347"/>
      <c r="F99" s="347"/>
      <c r="G99" s="347"/>
      <c r="H99" s="347"/>
      <c r="I99" s="347"/>
    </row>
    <row r="100" spans="2:9">
      <c r="B100" s="347"/>
      <c r="C100" s="347"/>
      <c r="D100" s="347"/>
      <c r="E100" s="347"/>
      <c r="F100" s="347"/>
      <c r="G100" s="347"/>
      <c r="H100" s="347"/>
      <c r="I100" s="347"/>
    </row>
    <row r="101" spans="2:9">
      <c r="B101" s="347"/>
      <c r="C101" s="347"/>
      <c r="D101" s="347"/>
      <c r="E101" s="347"/>
      <c r="F101" s="347"/>
      <c r="G101" s="347"/>
      <c r="H101" s="347"/>
      <c r="I101" s="347"/>
    </row>
    <row r="102" spans="2:9">
      <c r="B102" s="347"/>
      <c r="C102" s="347"/>
      <c r="D102" s="347"/>
      <c r="E102" s="347"/>
      <c r="F102" s="347"/>
      <c r="G102" s="347"/>
      <c r="H102" s="347"/>
      <c r="I102" s="347"/>
    </row>
    <row r="103" spans="2:9">
      <c r="B103" s="347"/>
      <c r="C103" s="347"/>
      <c r="D103" s="347"/>
      <c r="E103" s="347"/>
      <c r="F103" s="347"/>
      <c r="G103" s="347"/>
      <c r="H103" s="347"/>
      <c r="I103" s="347"/>
    </row>
    <row r="104" spans="2:9">
      <c r="B104" s="347"/>
      <c r="C104" s="347"/>
      <c r="D104" s="347"/>
      <c r="E104" s="347"/>
      <c r="F104" s="347"/>
      <c r="G104" s="347"/>
      <c r="H104" s="347"/>
      <c r="I104" s="347"/>
    </row>
    <row r="105" spans="2:9">
      <c r="B105" s="347"/>
      <c r="C105" s="347"/>
      <c r="D105" s="347"/>
      <c r="E105" s="347"/>
      <c r="F105" s="347"/>
      <c r="G105" s="347"/>
      <c r="H105" s="347"/>
      <c r="I105" s="347"/>
    </row>
    <row r="106" spans="2:9">
      <c r="B106" s="347"/>
      <c r="C106" s="347"/>
      <c r="D106" s="347"/>
      <c r="E106" s="347"/>
      <c r="F106" s="347"/>
      <c r="G106" s="347"/>
      <c r="H106" s="347"/>
      <c r="I106" s="347"/>
    </row>
  </sheetData>
  <mergeCells count="13">
    <mergeCell ref="H15:H16"/>
    <mergeCell ref="I15:I16"/>
    <mergeCell ref="E19:F19"/>
    <mergeCell ref="A1:H1"/>
    <mergeCell ref="A2:H2"/>
    <mergeCell ref="A3:B3"/>
    <mergeCell ref="A14:H14"/>
    <mergeCell ref="A15:A16"/>
    <mergeCell ref="B15:B16"/>
    <mergeCell ref="C15:C16"/>
    <mergeCell ref="D15:D16"/>
    <mergeCell ref="E15:E16"/>
    <mergeCell ref="F15:G15"/>
  </mergeCells>
  <printOptions horizontalCentered="1" verticalCentered="1"/>
  <pageMargins left="0.11811023622047245" right="0.11811023622047245" top="0.74803149606299213" bottom="0.74803149606299213" header="0" footer="0"/>
  <pageSetup paperSize="9" orientation="landscape" horizontalDpi="4294967293" verticalDpi="0"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opLeftCell="A25" workbookViewId="0">
      <selection activeCell="B44" sqref="B44"/>
    </sheetView>
  </sheetViews>
  <sheetFormatPr defaultColWidth="9" defaultRowHeight="25.5" customHeight="1"/>
  <cols>
    <col min="1" max="1" width="5.25" style="238" customWidth="1"/>
    <col min="2" max="2" width="43.375" style="238" customWidth="1"/>
    <col min="3" max="3" width="12.375" style="238" customWidth="1"/>
    <col min="4" max="4" width="11.875" style="238" bestFit="1" customWidth="1"/>
    <col min="5" max="5" width="10" style="238" customWidth="1"/>
    <col min="6" max="6" width="10.25" style="238" customWidth="1"/>
    <col min="7" max="7" width="8.75" style="238" customWidth="1"/>
    <col min="8" max="8" width="12" style="238" customWidth="1"/>
    <col min="9" max="9" width="20.375" style="238" customWidth="1"/>
    <col min="10" max="16384" width="9" style="238"/>
  </cols>
  <sheetData>
    <row r="1" spans="1:12" ht="25.5" customHeight="1">
      <c r="A1" s="3241" t="s">
        <v>333</v>
      </c>
      <c r="B1" s="3241"/>
      <c r="C1" s="3241"/>
      <c r="D1" s="3241"/>
      <c r="E1" s="3241"/>
      <c r="F1" s="3241"/>
      <c r="G1" s="3241"/>
      <c r="H1" s="3241"/>
    </row>
    <row r="2" spans="1:12" ht="25.5" customHeight="1">
      <c r="A2" s="3241" t="s">
        <v>337</v>
      </c>
      <c r="B2" s="3241"/>
      <c r="C2" s="3241"/>
      <c r="D2" s="3241"/>
      <c r="E2" s="3241"/>
      <c r="F2" s="3241"/>
      <c r="G2" s="3241"/>
      <c r="H2" s="3241"/>
    </row>
    <row r="3" spans="1:12" s="231" customFormat="1" ht="25.5" customHeight="1">
      <c r="A3" s="3252" t="s">
        <v>428</v>
      </c>
      <c r="B3" s="3252"/>
    </row>
    <row r="4" spans="1:12" s="231" customFormat="1" ht="25.5" customHeight="1">
      <c r="A4" s="246"/>
      <c r="B4" s="249" t="s">
        <v>330</v>
      </c>
      <c r="C4" s="231" t="s">
        <v>339</v>
      </c>
      <c r="D4" s="231" t="s">
        <v>331</v>
      </c>
    </row>
    <row r="5" spans="1:12" s="231" customFormat="1" ht="25.5" customHeight="1">
      <c r="A5" s="232" t="s">
        <v>445</v>
      </c>
      <c r="B5" s="244"/>
      <c r="J5" s="274"/>
      <c r="K5" s="238"/>
    </row>
    <row r="6" spans="1:12" s="231" customFormat="1" ht="25.5" customHeight="1">
      <c r="A6" s="238" t="s">
        <v>429</v>
      </c>
      <c r="B6" s="244"/>
      <c r="K6" s="238"/>
    </row>
    <row r="7" spans="1:12" s="231" customFormat="1" ht="25.5" customHeight="1">
      <c r="A7" s="232" t="s">
        <v>332</v>
      </c>
      <c r="B7" s="244"/>
      <c r="K7" s="238"/>
    </row>
    <row r="8" spans="1:12" s="231" customFormat="1" ht="25.5" customHeight="1">
      <c r="A8" s="232"/>
      <c r="B8" s="238" t="s">
        <v>430</v>
      </c>
      <c r="K8" s="238"/>
    </row>
    <row r="9" spans="1:12" s="231" customFormat="1" ht="25.5" customHeight="1">
      <c r="A9" s="232"/>
      <c r="B9" s="238" t="s">
        <v>431</v>
      </c>
      <c r="K9" s="238"/>
    </row>
    <row r="10" spans="1:12" s="231" customFormat="1" ht="25.5" customHeight="1">
      <c r="A10" s="232"/>
      <c r="B10" s="238" t="s">
        <v>432</v>
      </c>
      <c r="K10" s="238"/>
    </row>
    <row r="11" spans="1:12" s="231" customFormat="1" ht="25.5" customHeight="1">
      <c r="A11" s="232"/>
      <c r="B11" s="238" t="s">
        <v>433</v>
      </c>
      <c r="K11" s="238"/>
    </row>
    <row r="12" spans="1:12" ht="25.5" customHeight="1">
      <c r="B12" s="238" t="s">
        <v>434</v>
      </c>
      <c r="C12" s="239"/>
      <c r="D12" s="239"/>
      <c r="E12" s="239"/>
      <c r="F12" s="239"/>
      <c r="G12" s="239"/>
      <c r="H12" s="239"/>
      <c r="L12" s="231"/>
    </row>
    <row r="13" spans="1:12" ht="25.5" customHeight="1">
      <c r="A13" s="3253"/>
      <c r="B13" s="3253"/>
      <c r="C13" s="3253"/>
      <c r="D13" s="3253"/>
      <c r="E13" s="3253"/>
      <c r="F13" s="3253"/>
      <c r="G13" s="3253"/>
      <c r="H13" s="3253"/>
      <c r="L13" s="231"/>
    </row>
    <row r="14" spans="1:12" s="231" customFormat="1" ht="25.5" customHeight="1">
      <c r="A14" s="3194" t="s">
        <v>0</v>
      </c>
      <c r="B14" s="3194" t="s">
        <v>325</v>
      </c>
      <c r="C14" s="3194" t="s">
        <v>326</v>
      </c>
      <c r="D14" s="3194" t="s">
        <v>1</v>
      </c>
      <c r="E14" s="3194" t="s">
        <v>327</v>
      </c>
      <c r="F14" s="3196" t="s">
        <v>2</v>
      </c>
      <c r="G14" s="3196"/>
      <c r="H14" s="3197" t="s">
        <v>328</v>
      </c>
      <c r="I14" s="3194" t="s">
        <v>5</v>
      </c>
    </row>
    <row r="15" spans="1:12" s="231" customFormat="1" ht="25.5" customHeight="1">
      <c r="A15" s="3256"/>
      <c r="B15" s="3195"/>
      <c r="C15" s="3195"/>
      <c r="D15" s="3195"/>
      <c r="E15" s="3195"/>
      <c r="F15" s="247" t="s">
        <v>3</v>
      </c>
      <c r="G15" s="247" t="s">
        <v>4</v>
      </c>
      <c r="H15" s="3198"/>
      <c r="I15" s="3195"/>
    </row>
    <row r="16" spans="1:12" s="231" customFormat="1" ht="25.5" customHeight="1">
      <c r="A16" s="143">
        <v>1</v>
      </c>
      <c r="B16" s="275" t="s">
        <v>4196</v>
      </c>
      <c r="C16" s="234"/>
      <c r="D16" s="234"/>
      <c r="E16" s="234"/>
      <c r="F16" s="276"/>
      <c r="G16" s="234"/>
      <c r="H16" s="234"/>
      <c r="I16" s="234"/>
    </row>
    <row r="17" spans="1:9" s="231" customFormat="1" ht="25.5" customHeight="1">
      <c r="A17" s="80"/>
      <c r="B17" s="277" t="s">
        <v>4197</v>
      </c>
      <c r="C17" s="253"/>
      <c r="D17" s="253"/>
      <c r="E17" s="253"/>
      <c r="F17" s="278"/>
      <c r="G17" s="253"/>
      <c r="H17" s="253"/>
      <c r="I17" s="253"/>
    </row>
    <row r="18" spans="1:9" s="231" customFormat="1" ht="25.5" customHeight="1">
      <c r="A18" s="80"/>
      <c r="B18" s="262" t="s">
        <v>435</v>
      </c>
      <c r="C18" s="253"/>
      <c r="D18" s="253"/>
      <c r="E18" s="253"/>
      <c r="F18" s="278"/>
      <c r="G18" s="253"/>
      <c r="H18" s="253"/>
      <c r="I18" s="253"/>
    </row>
    <row r="19" spans="1:9" s="231" customFormat="1" ht="25.5" customHeight="1">
      <c r="A19" s="80"/>
      <c r="B19" s="262" t="s">
        <v>5119</v>
      </c>
      <c r="C19" s="253"/>
      <c r="D19" s="258" t="s">
        <v>436</v>
      </c>
      <c r="E19" s="253"/>
      <c r="F19" s="279">
        <v>10000</v>
      </c>
      <c r="G19" s="258"/>
      <c r="H19" s="258" t="s">
        <v>352</v>
      </c>
      <c r="I19" s="258" t="s">
        <v>5124</v>
      </c>
    </row>
    <row r="20" spans="1:9" s="231" customFormat="1" ht="25.5" customHeight="1">
      <c r="A20" s="80"/>
      <c r="B20" s="262" t="s">
        <v>5120</v>
      </c>
      <c r="C20" s="253"/>
      <c r="D20" s="1423"/>
      <c r="E20" s="253"/>
      <c r="F20" s="279"/>
      <c r="G20" s="1423"/>
      <c r="H20" s="1423"/>
      <c r="I20" s="1423"/>
    </row>
    <row r="21" spans="1:9" s="231" customFormat="1" ht="25.5" customHeight="1">
      <c r="A21" s="80"/>
      <c r="B21" s="262" t="s">
        <v>5121</v>
      </c>
      <c r="C21" s="253"/>
      <c r="D21" s="1423"/>
      <c r="E21" s="253"/>
      <c r="F21" s="279"/>
      <c r="G21" s="1423"/>
      <c r="H21" s="1423"/>
      <c r="I21" s="1423"/>
    </row>
    <row r="22" spans="1:9" s="231" customFormat="1" ht="25.5" customHeight="1">
      <c r="A22" s="80"/>
      <c r="B22" s="262" t="s">
        <v>5122</v>
      </c>
      <c r="C22" s="253"/>
      <c r="D22" s="1423"/>
      <c r="E22" s="253"/>
      <c r="F22" s="279"/>
      <c r="G22" s="1423"/>
      <c r="H22" s="1423"/>
      <c r="I22" s="1423"/>
    </row>
    <row r="23" spans="1:9" s="231" customFormat="1" ht="25.5" customHeight="1">
      <c r="A23" s="80"/>
      <c r="B23" s="262" t="s">
        <v>5123</v>
      </c>
      <c r="C23" s="253"/>
      <c r="D23" s="1423"/>
      <c r="E23" s="253"/>
      <c r="F23" s="279"/>
      <c r="G23" s="1423"/>
      <c r="H23" s="1423"/>
      <c r="I23" s="1423"/>
    </row>
    <row r="24" spans="1:9" s="231" customFormat="1" ht="25.5" customHeight="1">
      <c r="A24" s="80"/>
      <c r="B24" s="262" t="s">
        <v>437</v>
      </c>
      <c r="C24" s="258" t="s">
        <v>349</v>
      </c>
      <c r="D24" s="258" t="s">
        <v>436</v>
      </c>
      <c r="E24" s="258" t="s">
        <v>438</v>
      </c>
      <c r="F24" s="260" t="s">
        <v>358</v>
      </c>
      <c r="G24" s="253"/>
      <c r="H24" s="253"/>
      <c r="I24" s="258" t="s">
        <v>371</v>
      </c>
    </row>
    <row r="25" spans="1:9" s="231" customFormat="1" ht="25.5" customHeight="1">
      <c r="A25" s="110"/>
      <c r="B25" s="254" t="s">
        <v>439</v>
      </c>
      <c r="C25" s="255">
        <v>100</v>
      </c>
      <c r="D25" s="255"/>
      <c r="E25" s="255" t="s">
        <v>440</v>
      </c>
      <c r="F25" s="261">
        <v>7500</v>
      </c>
      <c r="G25" s="256"/>
      <c r="H25" s="255" t="s">
        <v>441</v>
      </c>
      <c r="I25" s="255" t="s">
        <v>353</v>
      </c>
    </row>
    <row r="26" spans="1:9" s="231" customFormat="1" ht="25.5" customHeight="1">
      <c r="A26" s="80"/>
      <c r="B26" s="262" t="s">
        <v>442</v>
      </c>
      <c r="C26" s="253"/>
      <c r="D26" s="253"/>
      <c r="E26" s="253"/>
      <c r="F26" s="278"/>
      <c r="G26" s="253"/>
      <c r="H26" s="253"/>
      <c r="I26" s="253"/>
    </row>
    <row r="27" spans="1:9" s="231" customFormat="1" ht="25.5" customHeight="1">
      <c r="A27" s="80"/>
      <c r="B27" s="262" t="s">
        <v>5119</v>
      </c>
      <c r="C27" s="253"/>
      <c r="D27" s="2440" t="s">
        <v>443</v>
      </c>
      <c r="E27" s="253"/>
      <c r="F27" s="279">
        <v>10000</v>
      </c>
      <c r="G27" s="2440"/>
      <c r="H27" s="2440" t="s">
        <v>444</v>
      </c>
      <c r="I27" s="2440" t="s">
        <v>5124</v>
      </c>
    </row>
    <row r="28" spans="1:9" s="231" customFormat="1" ht="25.5" customHeight="1">
      <c r="A28" s="80"/>
      <c r="B28" s="262" t="s">
        <v>5120</v>
      </c>
      <c r="C28" s="253"/>
      <c r="D28" s="2440"/>
      <c r="E28" s="253"/>
      <c r="F28" s="279"/>
      <c r="G28" s="2440"/>
      <c r="H28" s="2440"/>
      <c r="I28" s="2440"/>
    </row>
    <row r="29" spans="1:9" s="231" customFormat="1" ht="25.5" customHeight="1">
      <c r="A29" s="80"/>
      <c r="B29" s="262" t="s">
        <v>5121</v>
      </c>
      <c r="C29" s="253"/>
      <c r="D29" s="2440"/>
      <c r="E29" s="253"/>
      <c r="F29" s="279"/>
      <c r="G29" s="2440"/>
      <c r="H29" s="2440"/>
      <c r="I29" s="2440"/>
    </row>
    <row r="30" spans="1:9" s="231" customFormat="1" ht="25.5" customHeight="1">
      <c r="A30" s="80"/>
      <c r="B30" s="262" t="s">
        <v>5122</v>
      </c>
      <c r="C30" s="253"/>
      <c r="D30" s="2440"/>
      <c r="E30" s="253"/>
      <c r="F30" s="279"/>
      <c r="G30" s="2440"/>
      <c r="H30" s="2440"/>
      <c r="I30" s="2440"/>
    </row>
    <row r="31" spans="1:9" s="231" customFormat="1" ht="25.5" customHeight="1">
      <c r="A31" s="80"/>
      <c r="B31" s="262" t="s">
        <v>5123</v>
      </c>
      <c r="C31" s="253"/>
      <c r="D31" s="2440"/>
      <c r="E31" s="253"/>
      <c r="F31" s="279"/>
      <c r="G31" s="2440"/>
      <c r="H31" s="2440"/>
      <c r="I31" s="2440"/>
    </row>
    <row r="32" spans="1:9" s="231" customFormat="1" ht="25.5" customHeight="1">
      <c r="A32" s="80"/>
      <c r="B32" s="262" t="s">
        <v>437</v>
      </c>
      <c r="C32" s="2440" t="s">
        <v>349</v>
      </c>
      <c r="D32" s="2440" t="s">
        <v>443</v>
      </c>
      <c r="E32" s="2440" t="s">
        <v>438</v>
      </c>
      <c r="F32" s="2441" t="s">
        <v>358</v>
      </c>
      <c r="G32" s="253"/>
      <c r="H32" s="253"/>
      <c r="I32" s="2440" t="s">
        <v>371</v>
      </c>
    </row>
    <row r="33" spans="1:9" s="231" customFormat="1" ht="25.5" customHeight="1">
      <c r="A33" s="110"/>
      <c r="B33" s="254" t="s">
        <v>439</v>
      </c>
      <c r="C33" s="2439">
        <v>100</v>
      </c>
      <c r="D33" s="2439"/>
      <c r="E33" s="2439" t="s">
        <v>440</v>
      </c>
      <c r="F33" s="261">
        <v>7500</v>
      </c>
      <c r="G33" s="256"/>
      <c r="H33" s="2439" t="s">
        <v>444</v>
      </c>
      <c r="I33" s="2439" t="s">
        <v>353</v>
      </c>
    </row>
    <row r="34" spans="1:9" s="231" customFormat="1" ht="25.5" customHeight="1">
      <c r="A34" s="80"/>
      <c r="B34" s="262" t="s">
        <v>5979</v>
      </c>
      <c r="C34" s="253"/>
      <c r="D34" s="253"/>
      <c r="E34" s="253"/>
      <c r="F34" s="278"/>
      <c r="G34" s="253"/>
      <c r="H34" s="253"/>
      <c r="I34" s="253"/>
    </row>
    <row r="35" spans="1:9" s="231" customFormat="1" ht="25.5" customHeight="1">
      <c r="A35" s="80"/>
      <c r="B35" s="262" t="s">
        <v>5119</v>
      </c>
      <c r="C35" s="253"/>
      <c r="D35" s="1423" t="s">
        <v>443</v>
      </c>
      <c r="E35" s="253"/>
      <c r="F35" s="279">
        <v>10000</v>
      </c>
      <c r="G35" s="1423"/>
      <c r="H35" s="1423" t="s">
        <v>444</v>
      </c>
      <c r="I35" s="1423" t="s">
        <v>5124</v>
      </c>
    </row>
    <row r="36" spans="1:9" s="231" customFormat="1" ht="25.5" customHeight="1">
      <c r="A36" s="80"/>
      <c r="B36" s="262" t="s">
        <v>5120</v>
      </c>
      <c r="C36" s="253"/>
      <c r="D36" s="1423"/>
      <c r="E36" s="253"/>
      <c r="F36" s="279"/>
      <c r="G36" s="1423"/>
      <c r="H36" s="1423"/>
      <c r="I36" s="1423"/>
    </row>
    <row r="37" spans="1:9" s="231" customFormat="1" ht="25.5" customHeight="1">
      <c r="A37" s="80"/>
      <c r="B37" s="262" t="s">
        <v>5121</v>
      </c>
      <c r="C37" s="253"/>
      <c r="D37" s="1423"/>
      <c r="E37" s="253"/>
      <c r="F37" s="279"/>
      <c r="G37" s="1423"/>
      <c r="H37" s="1423"/>
      <c r="I37" s="1423"/>
    </row>
    <row r="38" spans="1:9" s="231" customFormat="1" ht="25.5" customHeight="1">
      <c r="A38" s="80"/>
      <c r="B38" s="262" t="s">
        <v>5122</v>
      </c>
      <c r="C38" s="253"/>
      <c r="D38" s="1423"/>
      <c r="E38" s="253"/>
      <c r="F38" s="279"/>
      <c r="G38" s="1423"/>
      <c r="H38" s="1423"/>
      <c r="I38" s="1423"/>
    </row>
    <row r="39" spans="1:9" s="231" customFormat="1" ht="25.5" customHeight="1">
      <c r="A39" s="80"/>
      <c r="B39" s="262" t="s">
        <v>5123</v>
      </c>
      <c r="C39" s="253"/>
      <c r="D39" s="1423"/>
      <c r="E39" s="253"/>
      <c r="F39" s="279"/>
      <c r="G39" s="1423"/>
      <c r="H39" s="1423"/>
      <c r="I39" s="1423"/>
    </row>
    <row r="40" spans="1:9" s="231" customFormat="1" ht="25.5" customHeight="1">
      <c r="A40" s="80"/>
      <c r="B40" s="262" t="s">
        <v>437</v>
      </c>
      <c r="C40" s="258" t="s">
        <v>349</v>
      </c>
      <c r="D40" s="258" t="s">
        <v>443</v>
      </c>
      <c r="E40" s="258" t="s">
        <v>438</v>
      </c>
      <c r="F40" s="260" t="s">
        <v>358</v>
      </c>
      <c r="G40" s="253"/>
      <c r="H40" s="253"/>
      <c r="I40" s="258" t="s">
        <v>371</v>
      </c>
    </row>
    <row r="41" spans="1:9" s="231" customFormat="1" ht="25.5" customHeight="1">
      <c r="A41" s="110"/>
      <c r="B41" s="254" t="s">
        <v>439</v>
      </c>
      <c r="C41" s="255">
        <v>100</v>
      </c>
      <c r="D41" s="255"/>
      <c r="E41" s="255" t="s">
        <v>440</v>
      </c>
      <c r="F41" s="261">
        <v>7500</v>
      </c>
      <c r="G41" s="256"/>
      <c r="H41" s="255" t="s">
        <v>444</v>
      </c>
      <c r="I41" s="255" t="s">
        <v>353</v>
      </c>
    </row>
    <row r="42" spans="1:9" ht="25.5" customHeight="1">
      <c r="A42" s="270"/>
      <c r="B42" s="271"/>
      <c r="C42" s="265"/>
      <c r="D42" s="265"/>
      <c r="E42" s="272" t="s">
        <v>427</v>
      </c>
      <c r="F42" s="273">
        <f>F19+F25+F27+F33+F35+F41</f>
        <v>52500</v>
      </c>
      <c r="G42" s="272" t="s">
        <v>319</v>
      </c>
      <c r="H42" s="265"/>
      <c r="I42" s="265"/>
    </row>
    <row r="43" spans="1:9" ht="25.5" customHeight="1">
      <c r="B43" s="2207" t="s">
        <v>5978</v>
      </c>
    </row>
  </sheetData>
  <mergeCells count="12">
    <mergeCell ref="H14:H15"/>
    <mergeCell ref="I14:I15"/>
    <mergeCell ref="A1:H1"/>
    <mergeCell ref="A2:H2"/>
    <mergeCell ref="A3:B3"/>
    <mergeCell ref="A13:H13"/>
    <mergeCell ref="A14:A15"/>
    <mergeCell ref="B14:B15"/>
    <mergeCell ref="C14:C15"/>
    <mergeCell ref="D14:D15"/>
    <mergeCell ref="E14:E15"/>
    <mergeCell ref="F14:G14"/>
  </mergeCells>
  <printOptions horizontalCentered="1" verticalCentered="1"/>
  <pageMargins left="0.11811023622047245" right="0.11811023622047245" top="0.74803149606299213" bottom="0.74803149606299213" header="0.31496062992125984" footer="0.31496062992125984"/>
  <pageSetup paperSize="9" orientation="landscape" horizontalDpi="4294967293" verticalDpi="0"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8" workbookViewId="0">
      <selection activeCell="F64" sqref="F64"/>
    </sheetView>
  </sheetViews>
  <sheetFormatPr defaultColWidth="9" defaultRowHeight="18.75"/>
  <cols>
    <col min="1" max="1" width="5.25" style="238" customWidth="1"/>
    <col min="2" max="2" width="49.375" style="238" customWidth="1"/>
    <col min="3" max="3" width="24.375" style="238" customWidth="1"/>
    <col min="4" max="4" width="14.625" style="238" customWidth="1"/>
    <col min="5" max="5" width="19.375" style="238" customWidth="1"/>
    <col min="6" max="6" width="12.75" style="238" customWidth="1"/>
    <col min="7" max="7" width="8.75" style="238" customWidth="1"/>
    <col min="8" max="8" width="23.375" style="238" customWidth="1"/>
    <col min="9" max="9" width="14.875" style="238" customWidth="1"/>
    <col min="10" max="16384" width="9" style="238"/>
  </cols>
  <sheetData>
    <row r="1" spans="1:9" ht="21">
      <c r="A1" s="3241" t="s">
        <v>333</v>
      </c>
      <c r="B1" s="3241"/>
      <c r="C1" s="3241"/>
      <c r="D1" s="3241"/>
      <c r="E1" s="3241"/>
      <c r="F1" s="3241"/>
      <c r="G1" s="3241"/>
      <c r="H1" s="3241"/>
    </row>
    <row r="2" spans="1:9" ht="21">
      <c r="A2" s="3241" t="s">
        <v>446</v>
      </c>
      <c r="B2" s="3241"/>
      <c r="C2" s="3241"/>
      <c r="D2" s="3241"/>
      <c r="E2" s="3241"/>
      <c r="F2" s="3241"/>
      <c r="G2" s="3241"/>
      <c r="H2" s="3241"/>
    </row>
    <row r="3" spans="1:9" s="231" customFormat="1">
      <c r="A3" s="3252" t="s">
        <v>447</v>
      </c>
      <c r="B3" s="3252"/>
    </row>
    <row r="4" spans="1:9" s="231" customFormat="1">
      <c r="A4" s="246"/>
      <c r="B4" s="249" t="s">
        <v>330</v>
      </c>
      <c r="C4" s="231" t="s">
        <v>339</v>
      </c>
      <c r="D4" s="248" t="s">
        <v>331</v>
      </c>
    </row>
    <row r="5" spans="1:9" s="231" customFormat="1">
      <c r="A5" s="232" t="s">
        <v>329</v>
      </c>
      <c r="B5" s="244"/>
    </row>
    <row r="6" spans="1:9" s="231" customFormat="1">
      <c r="A6" s="232"/>
      <c r="B6" s="244" t="s">
        <v>448</v>
      </c>
    </row>
    <row r="7" spans="1:9" s="231" customFormat="1">
      <c r="A7" s="232"/>
      <c r="B7" s="244" t="s">
        <v>449</v>
      </c>
    </row>
    <row r="8" spans="1:9" s="231" customFormat="1">
      <c r="A8" s="232"/>
      <c r="B8" s="244" t="s">
        <v>450</v>
      </c>
    </row>
    <row r="9" spans="1:9" s="231" customFormat="1">
      <c r="A9" s="232"/>
      <c r="B9" s="238" t="s">
        <v>451</v>
      </c>
    </row>
    <row r="10" spans="1:9" s="231" customFormat="1">
      <c r="A10" s="232" t="s">
        <v>332</v>
      </c>
      <c r="B10" s="244"/>
    </row>
    <row r="11" spans="1:9" s="231" customFormat="1">
      <c r="A11" s="232"/>
      <c r="B11" s="244" t="s">
        <v>452</v>
      </c>
    </row>
    <row r="12" spans="1:9" s="231" customFormat="1">
      <c r="A12" s="232"/>
      <c r="B12" s="244" t="s">
        <v>453</v>
      </c>
    </row>
    <row r="13" spans="1:9" s="231" customFormat="1">
      <c r="A13" s="232"/>
      <c r="B13" s="244" t="s">
        <v>454</v>
      </c>
    </row>
    <row r="14" spans="1:9">
      <c r="B14" s="238" t="s">
        <v>455</v>
      </c>
      <c r="C14" s="239"/>
      <c r="D14" s="239"/>
      <c r="E14" s="239"/>
      <c r="F14" s="239"/>
      <c r="G14" s="239"/>
      <c r="H14" s="239"/>
    </row>
    <row r="15" spans="1:9">
      <c r="A15" s="249"/>
      <c r="B15" s="280"/>
      <c r="C15" s="280"/>
      <c r="D15" s="280"/>
      <c r="E15" s="280"/>
      <c r="F15" s="280"/>
      <c r="G15" s="280"/>
      <c r="H15" s="280"/>
      <c r="I15" s="280"/>
    </row>
    <row r="16" spans="1:9">
      <c r="A16" s="3253"/>
      <c r="B16" s="3253"/>
      <c r="C16" s="3253"/>
      <c r="D16" s="3253"/>
      <c r="E16" s="3253"/>
      <c r="F16" s="3253"/>
      <c r="G16" s="3253"/>
      <c r="H16" s="3253"/>
    </row>
    <row r="17" spans="1:9" s="231" customFormat="1" ht="27.75" customHeight="1">
      <c r="A17" s="3194" t="s">
        <v>0</v>
      </c>
      <c r="B17" s="3194" t="s">
        <v>325</v>
      </c>
      <c r="C17" s="3194" t="s">
        <v>326</v>
      </c>
      <c r="D17" s="3194" t="s">
        <v>1</v>
      </c>
      <c r="E17" s="3194" t="s">
        <v>327</v>
      </c>
      <c r="F17" s="3196" t="s">
        <v>2</v>
      </c>
      <c r="G17" s="3196"/>
      <c r="H17" s="3197" t="s">
        <v>328</v>
      </c>
      <c r="I17" s="3194" t="s">
        <v>5</v>
      </c>
    </row>
    <row r="18" spans="1:9" s="231" customFormat="1" ht="38.25" customHeight="1">
      <c r="A18" s="3195"/>
      <c r="B18" s="3195"/>
      <c r="C18" s="3195"/>
      <c r="D18" s="3195"/>
      <c r="E18" s="3195"/>
      <c r="F18" s="247" t="s">
        <v>3</v>
      </c>
      <c r="G18" s="247" t="s">
        <v>4</v>
      </c>
      <c r="H18" s="3198"/>
      <c r="I18" s="3195"/>
    </row>
    <row r="19" spans="1:9" s="231" customFormat="1">
      <c r="A19" s="281">
        <v>1</v>
      </c>
      <c r="B19" s="282" t="s">
        <v>4198</v>
      </c>
      <c r="C19" s="283"/>
      <c r="D19" s="283"/>
      <c r="E19" s="283"/>
      <c r="F19" s="283"/>
      <c r="G19" s="283"/>
      <c r="H19" s="283"/>
      <c r="I19" s="284"/>
    </row>
    <row r="20" spans="1:9" s="231" customFormat="1">
      <c r="A20" s="285"/>
      <c r="B20" s="282" t="s">
        <v>4199</v>
      </c>
      <c r="C20" s="286"/>
      <c r="D20" s="286"/>
      <c r="E20" s="286"/>
      <c r="F20" s="286"/>
      <c r="G20" s="286"/>
      <c r="H20" s="286"/>
      <c r="I20" s="287"/>
    </row>
    <row r="21" spans="1:9" s="231" customFormat="1">
      <c r="A21" s="285"/>
      <c r="B21" s="288" t="s">
        <v>456</v>
      </c>
      <c r="C21" s="286"/>
      <c r="D21" s="286"/>
      <c r="E21" s="286"/>
      <c r="F21" s="286"/>
      <c r="G21" s="286"/>
      <c r="H21" s="286"/>
      <c r="I21" s="287"/>
    </row>
    <row r="22" spans="1:9" s="231" customFormat="1" ht="18.75" customHeight="1">
      <c r="A22" s="285"/>
      <c r="B22" s="289" t="s">
        <v>457</v>
      </c>
      <c r="C22" s="285" t="s">
        <v>458</v>
      </c>
      <c r="D22" s="285" t="s">
        <v>40</v>
      </c>
      <c r="E22" s="290" t="s">
        <v>459</v>
      </c>
      <c r="F22" s="285"/>
      <c r="G22" s="285"/>
      <c r="H22" s="291" t="s">
        <v>460</v>
      </c>
      <c r="I22" s="292" t="s">
        <v>461</v>
      </c>
    </row>
    <row r="23" spans="1:9" s="231" customFormat="1">
      <c r="A23" s="285"/>
      <c r="B23" s="289" t="s">
        <v>462</v>
      </c>
      <c r="C23" s="285" t="s">
        <v>463</v>
      </c>
      <c r="D23" s="285" t="s">
        <v>40</v>
      </c>
      <c r="E23" s="290" t="s">
        <v>464</v>
      </c>
      <c r="F23" s="293"/>
      <c r="G23" s="285"/>
      <c r="H23" s="291" t="s">
        <v>465</v>
      </c>
      <c r="I23" s="292" t="s">
        <v>461</v>
      </c>
    </row>
    <row r="24" spans="1:9" s="231" customFormat="1">
      <c r="A24" s="285"/>
      <c r="B24" s="289" t="s">
        <v>466</v>
      </c>
      <c r="C24" s="285" t="s">
        <v>467</v>
      </c>
      <c r="D24" s="285" t="s">
        <v>40</v>
      </c>
      <c r="E24" s="290" t="s">
        <v>468</v>
      </c>
      <c r="F24" s="293"/>
      <c r="G24" s="285"/>
      <c r="H24" s="291" t="s">
        <v>465</v>
      </c>
      <c r="I24" s="292" t="s">
        <v>461</v>
      </c>
    </row>
    <row r="25" spans="1:9" s="231" customFormat="1" ht="18.75" customHeight="1">
      <c r="A25" s="285"/>
      <c r="B25" s="289" t="s">
        <v>469</v>
      </c>
      <c r="C25" s="285" t="s">
        <v>458</v>
      </c>
      <c r="D25" s="285" t="s">
        <v>40</v>
      </c>
      <c r="E25" s="290" t="s">
        <v>470</v>
      </c>
      <c r="F25" s="285"/>
      <c r="G25" s="285"/>
      <c r="H25" s="291" t="s">
        <v>460</v>
      </c>
      <c r="I25" s="292" t="s">
        <v>461</v>
      </c>
    </row>
    <row r="26" spans="1:9" s="231" customFormat="1">
      <c r="A26" s="285"/>
      <c r="B26" s="288" t="s">
        <v>471</v>
      </c>
      <c r="C26" s="286"/>
      <c r="D26" s="286"/>
      <c r="E26" s="294"/>
      <c r="F26" s="286"/>
      <c r="G26" s="286"/>
      <c r="H26" s="295"/>
      <c r="I26" s="287"/>
    </row>
    <row r="27" spans="1:9" s="231" customFormat="1" ht="37.5">
      <c r="A27" s="285"/>
      <c r="B27" s="289" t="s">
        <v>472</v>
      </c>
      <c r="C27" s="285" t="s">
        <v>458</v>
      </c>
      <c r="D27" s="285" t="s">
        <v>40</v>
      </c>
      <c r="E27" s="290" t="s">
        <v>473</v>
      </c>
      <c r="F27" s="285"/>
      <c r="G27" s="285"/>
      <c r="H27" s="291" t="s">
        <v>474</v>
      </c>
      <c r="I27" s="292" t="s">
        <v>461</v>
      </c>
    </row>
    <row r="28" spans="1:9" s="231" customFormat="1" ht="39" customHeight="1">
      <c r="A28" s="285"/>
      <c r="B28" s="289" t="s">
        <v>475</v>
      </c>
      <c r="C28" s="285" t="s">
        <v>458</v>
      </c>
      <c r="D28" s="285" t="s">
        <v>40</v>
      </c>
      <c r="E28" s="290" t="s">
        <v>476</v>
      </c>
      <c r="F28" s="285"/>
      <c r="G28" s="285"/>
      <c r="H28" s="291" t="s">
        <v>477</v>
      </c>
      <c r="I28" s="292" t="s">
        <v>461</v>
      </c>
    </row>
    <row r="29" spans="1:9" s="231" customFormat="1">
      <c r="A29" s="285"/>
      <c r="B29" s="288" t="s">
        <v>478</v>
      </c>
      <c r="C29" s="286"/>
      <c r="D29" s="286"/>
      <c r="E29" s="294"/>
      <c r="F29" s="286"/>
      <c r="G29" s="286"/>
      <c r="H29" s="295"/>
      <c r="I29" s="287"/>
    </row>
    <row r="30" spans="1:9" s="231" customFormat="1">
      <c r="A30" s="296"/>
      <c r="B30" s="297" t="s">
        <v>479</v>
      </c>
      <c r="C30" s="285" t="s">
        <v>480</v>
      </c>
      <c r="D30" s="285" t="s">
        <v>40</v>
      </c>
      <c r="E30" s="298" t="s">
        <v>481</v>
      </c>
      <c r="F30" s="293"/>
      <c r="G30" s="299"/>
      <c r="H30" s="299" t="s">
        <v>482</v>
      </c>
      <c r="I30" s="296" t="s">
        <v>483</v>
      </c>
    </row>
    <row r="31" spans="1:9" s="231" customFormat="1" ht="37.5">
      <c r="A31" s="296"/>
      <c r="B31" s="297" t="s">
        <v>484</v>
      </c>
      <c r="C31" s="285" t="s">
        <v>485</v>
      </c>
      <c r="D31" s="285" t="s">
        <v>40</v>
      </c>
      <c r="E31" s="298" t="s">
        <v>486</v>
      </c>
      <c r="F31" s="293"/>
      <c r="G31" s="299"/>
      <c r="H31" s="299" t="s">
        <v>487</v>
      </c>
      <c r="I31" s="296" t="s">
        <v>483</v>
      </c>
    </row>
    <row r="32" spans="1:9" s="231" customFormat="1" ht="37.5">
      <c r="A32" s="296"/>
      <c r="B32" s="289" t="s">
        <v>488</v>
      </c>
      <c r="C32" s="298" t="s">
        <v>489</v>
      </c>
      <c r="D32" s="285" t="s">
        <v>40</v>
      </c>
      <c r="E32" s="298" t="s">
        <v>490</v>
      </c>
      <c r="F32" s="293"/>
      <c r="G32" s="299"/>
      <c r="H32" s="299" t="s">
        <v>482</v>
      </c>
      <c r="I32" s="296" t="s">
        <v>491</v>
      </c>
    </row>
    <row r="33" spans="1:9" s="231" customFormat="1">
      <c r="A33" s="296"/>
      <c r="B33" s="288" t="s">
        <v>492</v>
      </c>
      <c r="C33" s="295"/>
      <c r="D33" s="295"/>
      <c r="E33" s="300"/>
      <c r="F33" s="301"/>
      <c r="G33" s="295"/>
      <c r="H33" s="295"/>
      <c r="I33" s="302"/>
    </row>
    <row r="34" spans="1:9" s="231" customFormat="1" ht="37.5">
      <c r="A34" s="296"/>
      <c r="B34" s="289" t="s">
        <v>493</v>
      </c>
      <c r="C34" s="298" t="s">
        <v>494</v>
      </c>
      <c r="D34" s="285" t="s">
        <v>40</v>
      </c>
      <c r="E34" s="298" t="s">
        <v>495</v>
      </c>
      <c r="F34" s="293"/>
      <c r="G34" s="299"/>
      <c r="H34" s="299" t="s">
        <v>482</v>
      </c>
      <c r="I34" s="303" t="s">
        <v>496</v>
      </c>
    </row>
    <row r="35" spans="1:9" s="231" customFormat="1" ht="37.5">
      <c r="A35" s="296"/>
      <c r="B35" s="289" t="s">
        <v>497</v>
      </c>
      <c r="C35" s="298" t="s">
        <v>489</v>
      </c>
      <c r="D35" s="285" t="s">
        <v>40</v>
      </c>
      <c r="E35" s="298" t="s">
        <v>498</v>
      </c>
      <c r="F35" s="293"/>
      <c r="G35" s="299"/>
      <c r="H35" s="299" t="s">
        <v>482</v>
      </c>
      <c r="I35" s="303" t="s">
        <v>499</v>
      </c>
    </row>
    <row r="36" spans="1:9" s="231" customFormat="1">
      <c r="A36" s="296"/>
      <c r="B36" s="288" t="s">
        <v>500</v>
      </c>
      <c r="C36" s="295"/>
      <c r="D36" s="295"/>
      <c r="E36" s="300"/>
      <c r="F36" s="301"/>
      <c r="G36" s="295"/>
      <c r="H36" s="295"/>
      <c r="I36" s="302"/>
    </row>
    <row r="37" spans="1:9" s="231" customFormat="1" ht="37.5">
      <c r="A37" s="296"/>
      <c r="B37" s="297" t="s">
        <v>501</v>
      </c>
      <c r="C37" s="299" t="s">
        <v>502</v>
      </c>
      <c r="D37" s="285" t="s">
        <v>40</v>
      </c>
      <c r="E37" s="298" t="s">
        <v>503</v>
      </c>
      <c r="F37" s="299"/>
      <c r="G37" s="299"/>
      <c r="H37" s="299" t="s">
        <v>482</v>
      </c>
      <c r="I37" s="303" t="s">
        <v>504</v>
      </c>
    </row>
    <row r="38" spans="1:9" s="231" customFormat="1" ht="18.75" customHeight="1">
      <c r="A38" s="296"/>
      <c r="B38" s="297" t="s">
        <v>505</v>
      </c>
      <c r="C38" s="299" t="s">
        <v>506</v>
      </c>
      <c r="D38" s="285" t="s">
        <v>40</v>
      </c>
      <c r="E38" s="298" t="s">
        <v>507</v>
      </c>
      <c r="F38" s="299"/>
      <c r="G38" s="299"/>
      <c r="H38" s="299" t="s">
        <v>508</v>
      </c>
      <c r="I38" s="304" t="s">
        <v>509</v>
      </c>
    </row>
    <row r="39" spans="1:9" s="231" customFormat="1">
      <c r="A39" s="296"/>
      <c r="B39" s="297" t="s">
        <v>510</v>
      </c>
      <c r="C39" s="299" t="s">
        <v>502</v>
      </c>
      <c r="D39" s="285" t="s">
        <v>40</v>
      </c>
      <c r="E39" s="298" t="s">
        <v>511</v>
      </c>
      <c r="F39" s="299"/>
      <c r="G39" s="299"/>
      <c r="H39" s="299" t="s">
        <v>482</v>
      </c>
      <c r="I39" s="296" t="s">
        <v>461</v>
      </c>
    </row>
    <row r="40" spans="1:9" s="231" customFormat="1">
      <c r="A40" s="296"/>
      <c r="B40" s="288" t="s">
        <v>512</v>
      </c>
      <c r="C40" s="295"/>
      <c r="D40" s="295"/>
      <c r="E40" s="300"/>
      <c r="F40" s="301"/>
      <c r="G40" s="295"/>
      <c r="H40" s="295"/>
      <c r="I40" s="302"/>
    </row>
    <row r="41" spans="1:9" s="231" customFormat="1" ht="37.5">
      <c r="A41" s="296"/>
      <c r="B41" s="289" t="s">
        <v>513</v>
      </c>
      <c r="C41" s="299" t="s">
        <v>514</v>
      </c>
      <c r="D41" s="290" t="s">
        <v>515</v>
      </c>
      <c r="E41" s="298" t="s">
        <v>516</v>
      </c>
      <c r="F41" s="293"/>
      <c r="G41" s="299"/>
      <c r="H41" s="299" t="s">
        <v>482</v>
      </c>
      <c r="I41" s="303" t="s">
        <v>517</v>
      </c>
    </row>
    <row r="42" spans="1:9" s="231" customFormat="1">
      <c r="A42" s="296"/>
      <c r="B42" s="288" t="s">
        <v>518</v>
      </c>
      <c r="C42" s="295"/>
      <c r="D42" s="295"/>
      <c r="E42" s="300"/>
      <c r="F42" s="301"/>
      <c r="G42" s="295"/>
      <c r="H42" s="295"/>
      <c r="I42" s="302"/>
    </row>
    <row r="43" spans="1:9" s="231" customFormat="1" ht="37.5">
      <c r="A43" s="296"/>
      <c r="B43" s="297" t="s">
        <v>519</v>
      </c>
      <c r="C43" s="299" t="s">
        <v>485</v>
      </c>
      <c r="D43" s="285" t="s">
        <v>40</v>
      </c>
      <c r="E43" s="298" t="s">
        <v>520</v>
      </c>
      <c r="F43" s="299"/>
      <c r="G43" s="299"/>
      <c r="H43" s="299" t="s">
        <v>521</v>
      </c>
      <c r="I43" s="296" t="s">
        <v>522</v>
      </c>
    </row>
    <row r="44" spans="1:9" s="231" customFormat="1">
      <c r="A44" s="296"/>
      <c r="B44" s="297" t="s">
        <v>523</v>
      </c>
      <c r="C44" s="299" t="s">
        <v>502</v>
      </c>
      <c r="D44" s="285" t="s">
        <v>40</v>
      </c>
      <c r="E44" s="298" t="s">
        <v>511</v>
      </c>
      <c r="F44" s="299"/>
      <c r="G44" s="299"/>
      <c r="H44" s="299" t="s">
        <v>482</v>
      </c>
      <c r="I44" s="296" t="s">
        <v>522</v>
      </c>
    </row>
    <row r="45" spans="1:9" s="231" customFormat="1">
      <c r="A45" s="296"/>
      <c r="B45" s="288" t="s">
        <v>524</v>
      </c>
      <c r="C45" s="295"/>
      <c r="D45" s="295"/>
      <c r="E45" s="300"/>
      <c r="F45" s="301"/>
      <c r="G45" s="295"/>
      <c r="H45" s="295"/>
      <c r="I45" s="302"/>
    </row>
    <row r="46" spans="1:9" s="231" customFormat="1">
      <c r="A46" s="296"/>
      <c r="B46" s="289" t="s">
        <v>525</v>
      </c>
      <c r="C46" s="299" t="s">
        <v>502</v>
      </c>
      <c r="D46" s="285" t="s">
        <v>40</v>
      </c>
      <c r="E46" s="305" t="s">
        <v>526</v>
      </c>
      <c r="F46" s="306"/>
      <c r="G46" s="307"/>
      <c r="H46" s="299" t="s">
        <v>482</v>
      </c>
      <c r="I46" s="296" t="s">
        <v>522</v>
      </c>
    </row>
    <row r="47" spans="1:9" s="231" customFormat="1" ht="37.5">
      <c r="A47" s="296"/>
      <c r="B47" s="297" t="s">
        <v>527</v>
      </c>
      <c r="C47" s="299" t="s">
        <v>485</v>
      </c>
      <c r="D47" s="285" t="s">
        <v>40</v>
      </c>
      <c r="E47" s="298" t="s">
        <v>528</v>
      </c>
      <c r="F47" s="299"/>
      <c r="G47" s="299"/>
      <c r="H47" s="299" t="s">
        <v>487</v>
      </c>
      <c r="I47" s="296" t="s">
        <v>461</v>
      </c>
    </row>
    <row r="48" spans="1:9" s="231" customFormat="1" ht="37.5">
      <c r="A48" s="296"/>
      <c r="B48" s="297" t="s">
        <v>529</v>
      </c>
      <c r="C48" s="298" t="s">
        <v>530</v>
      </c>
      <c r="D48" s="285" t="s">
        <v>40</v>
      </c>
      <c r="E48" s="298" t="s">
        <v>531</v>
      </c>
      <c r="F48" s="299"/>
      <c r="G48" s="299"/>
      <c r="H48" s="299" t="s">
        <v>487</v>
      </c>
      <c r="I48" s="296" t="s">
        <v>461</v>
      </c>
    </row>
    <row r="49" spans="1:9" s="231" customFormat="1" ht="37.5">
      <c r="A49" s="296"/>
      <c r="B49" s="297" t="s">
        <v>532</v>
      </c>
      <c r="C49" s="299" t="s">
        <v>533</v>
      </c>
      <c r="D49" s="285" t="s">
        <v>40</v>
      </c>
      <c r="E49" s="298" t="s">
        <v>534</v>
      </c>
      <c r="F49" s="299"/>
      <c r="G49" s="299"/>
      <c r="H49" s="299" t="s">
        <v>535</v>
      </c>
      <c r="I49" s="296" t="s">
        <v>461</v>
      </c>
    </row>
    <row r="50" spans="1:9" s="231" customFormat="1" ht="37.5">
      <c r="A50" s="296"/>
      <c r="B50" s="297" t="s">
        <v>536</v>
      </c>
      <c r="C50" s="299" t="s">
        <v>458</v>
      </c>
      <c r="D50" s="285" t="s">
        <v>40</v>
      </c>
      <c r="E50" s="298" t="s">
        <v>537</v>
      </c>
      <c r="F50" s="299"/>
      <c r="G50" s="299"/>
      <c r="H50" s="291" t="s">
        <v>477</v>
      </c>
      <c r="I50" s="303" t="s">
        <v>538</v>
      </c>
    </row>
    <row r="51" spans="1:9" s="231" customFormat="1">
      <c r="A51" s="281">
        <v>2</v>
      </c>
      <c r="B51" s="308" t="s">
        <v>539</v>
      </c>
      <c r="C51" s="283"/>
      <c r="D51" s="283"/>
      <c r="E51" s="309"/>
      <c r="F51" s="283"/>
      <c r="G51" s="283"/>
      <c r="H51" s="283"/>
      <c r="I51" s="284"/>
    </row>
    <row r="52" spans="1:9" s="231" customFormat="1" ht="56.25">
      <c r="A52" s="285"/>
      <c r="B52" s="289" t="s">
        <v>540</v>
      </c>
      <c r="C52" s="298" t="s">
        <v>541</v>
      </c>
      <c r="D52" s="290" t="s">
        <v>542</v>
      </c>
      <c r="E52" s="290" t="s">
        <v>543</v>
      </c>
      <c r="F52" s="310">
        <v>2000</v>
      </c>
      <c r="G52" s="285" t="s">
        <v>544</v>
      </c>
      <c r="H52" s="291" t="s">
        <v>465</v>
      </c>
      <c r="I52" s="296" t="s">
        <v>461</v>
      </c>
    </row>
    <row r="53" spans="1:9" s="231" customFormat="1" ht="75">
      <c r="A53" s="285"/>
      <c r="B53" s="289" t="s">
        <v>545</v>
      </c>
      <c r="C53" s="299" t="s">
        <v>533</v>
      </c>
      <c r="D53" s="285" t="s">
        <v>40</v>
      </c>
      <c r="E53" s="290" t="s">
        <v>546</v>
      </c>
      <c r="F53" s="285"/>
      <c r="G53" s="285"/>
      <c r="H53" s="299" t="s">
        <v>547</v>
      </c>
      <c r="I53" s="296" t="s">
        <v>461</v>
      </c>
    </row>
    <row r="54" spans="1:9" s="231" customFormat="1" ht="75">
      <c r="A54" s="285"/>
      <c r="B54" s="289" t="s">
        <v>548</v>
      </c>
      <c r="C54" s="299" t="s">
        <v>533</v>
      </c>
      <c r="D54" s="285" t="s">
        <v>404</v>
      </c>
      <c r="E54" s="290" t="s">
        <v>549</v>
      </c>
      <c r="F54" s="285"/>
      <c r="G54" s="285"/>
      <c r="H54" s="299" t="s">
        <v>547</v>
      </c>
      <c r="I54" s="296" t="s">
        <v>461</v>
      </c>
    </row>
    <row r="55" spans="1:9" s="231" customFormat="1" ht="37.5">
      <c r="A55" s="285"/>
      <c r="B55" s="289" t="s">
        <v>550</v>
      </c>
      <c r="C55" s="299" t="s">
        <v>480</v>
      </c>
      <c r="D55" s="290" t="s">
        <v>515</v>
      </c>
      <c r="E55" s="290" t="s">
        <v>551</v>
      </c>
      <c r="F55" s="285"/>
      <c r="G55" s="285"/>
      <c r="H55" s="299" t="s">
        <v>482</v>
      </c>
      <c r="I55" s="292" t="s">
        <v>552</v>
      </c>
    </row>
    <row r="56" spans="1:9" s="240" customFormat="1" ht="28.5" customHeight="1">
      <c r="A56" s="281">
        <v>3</v>
      </c>
      <c r="B56" s="308" t="s">
        <v>553</v>
      </c>
      <c r="C56" s="299"/>
      <c r="D56" s="290"/>
      <c r="E56" s="290"/>
      <c r="F56" s="285"/>
      <c r="G56" s="285"/>
      <c r="H56" s="299"/>
      <c r="I56" s="292"/>
    </row>
    <row r="57" spans="1:9" ht="24.75" customHeight="1">
      <c r="A57" s="285"/>
      <c r="B57" s="289" t="s">
        <v>554</v>
      </c>
      <c r="C57" s="299" t="s">
        <v>533</v>
      </c>
      <c r="D57" s="285" t="s">
        <v>40</v>
      </c>
      <c r="E57" s="290"/>
      <c r="F57" s="285"/>
      <c r="G57" s="285"/>
      <c r="H57" s="299" t="s">
        <v>555</v>
      </c>
      <c r="I57" s="292" t="s">
        <v>556</v>
      </c>
    </row>
    <row r="58" spans="1:9" ht="24.75" customHeight="1">
      <c r="A58" s="285"/>
      <c r="B58" s="289" t="s">
        <v>557</v>
      </c>
      <c r="C58" s="299" t="s">
        <v>558</v>
      </c>
      <c r="D58" s="285" t="s">
        <v>40</v>
      </c>
      <c r="E58" s="290"/>
      <c r="F58" s="285"/>
      <c r="G58" s="285"/>
      <c r="H58" s="299" t="s">
        <v>559</v>
      </c>
      <c r="I58" s="292" t="s">
        <v>560</v>
      </c>
    </row>
    <row r="59" spans="1:9" ht="24.75" customHeight="1">
      <c r="A59" s="285"/>
      <c r="B59" s="289" t="s">
        <v>561</v>
      </c>
      <c r="C59" s="299" t="s">
        <v>485</v>
      </c>
      <c r="D59" s="285" t="s">
        <v>40</v>
      </c>
      <c r="E59" s="290"/>
      <c r="F59" s="285"/>
      <c r="G59" s="285"/>
      <c r="H59" s="299" t="s">
        <v>562</v>
      </c>
      <c r="I59" s="292" t="s">
        <v>563</v>
      </c>
    </row>
    <row r="60" spans="1:9" ht="39" customHeight="1">
      <c r="A60" s="285"/>
      <c r="B60" s="289" t="s">
        <v>564</v>
      </c>
      <c r="C60" s="299" t="s">
        <v>485</v>
      </c>
      <c r="D60" s="290" t="s">
        <v>565</v>
      </c>
      <c r="E60" s="290"/>
      <c r="F60" s="285"/>
      <c r="G60" s="285"/>
      <c r="H60" s="299" t="s">
        <v>562</v>
      </c>
      <c r="I60" s="292" t="s">
        <v>566</v>
      </c>
    </row>
    <row r="61" spans="1:9" ht="30" customHeight="1">
      <c r="A61" s="285"/>
      <c r="B61" s="289" t="s">
        <v>567</v>
      </c>
      <c r="C61" s="299" t="s">
        <v>458</v>
      </c>
      <c r="D61" s="285" t="s">
        <v>40</v>
      </c>
      <c r="E61" s="290"/>
      <c r="F61" s="285"/>
      <c r="G61" s="285"/>
      <c r="H61" s="291" t="s">
        <v>568</v>
      </c>
      <c r="I61" s="292" t="s">
        <v>556</v>
      </c>
    </row>
    <row r="62" spans="1:9" ht="24.75" customHeight="1">
      <c r="A62" s="285"/>
      <c r="B62" s="289" t="s">
        <v>569</v>
      </c>
      <c r="C62" s="299" t="s">
        <v>533</v>
      </c>
      <c r="D62" s="285" t="s">
        <v>40</v>
      </c>
      <c r="E62" s="290"/>
      <c r="F62" s="285"/>
      <c r="G62" s="285"/>
      <c r="H62" s="299" t="s">
        <v>570</v>
      </c>
      <c r="I62" s="292" t="s">
        <v>556</v>
      </c>
    </row>
    <row r="63" spans="1:9" s="316" customFormat="1" ht="42" customHeight="1">
      <c r="A63" s="311"/>
      <c r="B63" s="312" t="s">
        <v>571</v>
      </c>
      <c r="C63" s="313" t="s">
        <v>572</v>
      </c>
      <c r="D63" s="311" t="s">
        <v>40</v>
      </c>
      <c r="E63" s="314"/>
      <c r="F63" s="310" t="s">
        <v>4600</v>
      </c>
      <c r="G63" s="311" t="s">
        <v>544</v>
      </c>
      <c r="H63" s="313" t="s">
        <v>573</v>
      </c>
      <c r="I63" s="315" t="s">
        <v>556</v>
      </c>
    </row>
    <row r="64" spans="1:9" ht="24.75" customHeight="1">
      <c r="A64" s="285"/>
      <c r="B64" s="289" t="s">
        <v>574</v>
      </c>
      <c r="C64" s="299"/>
      <c r="D64" s="285" t="s">
        <v>40</v>
      </c>
      <c r="E64" s="290"/>
      <c r="F64" s="285"/>
      <c r="G64" s="285"/>
      <c r="H64" s="317" t="s">
        <v>575</v>
      </c>
      <c r="I64" s="292" t="s">
        <v>556</v>
      </c>
    </row>
    <row r="65" spans="1:9" ht="24.75" customHeight="1">
      <c r="A65" s="285"/>
      <c r="B65" s="289" t="s">
        <v>576</v>
      </c>
      <c r="C65" s="299" t="s">
        <v>577</v>
      </c>
      <c r="D65" s="285" t="s">
        <v>40</v>
      </c>
      <c r="E65" s="318"/>
      <c r="F65" s="319"/>
      <c r="G65" s="285"/>
      <c r="H65" s="291" t="s">
        <v>465</v>
      </c>
      <c r="I65" s="292" t="s">
        <v>578</v>
      </c>
    </row>
    <row r="66" spans="1:9">
      <c r="E66" s="650" t="s">
        <v>579</v>
      </c>
      <c r="F66" s="651">
        <f>SUM(F18:F65)</f>
        <v>2000</v>
      </c>
    </row>
  </sheetData>
  <mergeCells count="12">
    <mergeCell ref="H17:H18"/>
    <mergeCell ref="I17:I18"/>
    <mergeCell ref="A1:H1"/>
    <mergeCell ref="A2:H2"/>
    <mergeCell ref="A3:B3"/>
    <mergeCell ref="A16:H16"/>
    <mergeCell ref="A17:A18"/>
    <mergeCell ref="B17:B18"/>
    <mergeCell ref="C17:C18"/>
    <mergeCell ref="D17:D18"/>
    <mergeCell ref="E17:E18"/>
    <mergeCell ref="F17:G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6"/>
  <sheetViews>
    <sheetView topLeftCell="A134" workbookViewId="0">
      <selection activeCell="F145" sqref="F145"/>
    </sheetView>
  </sheetViews>
  <sheetFormatPr defaultRowHeight="14.25"/>
  <cols>
    <col min="1" max="1" width="5.75" customWidth="1"/>
    <col min="2" max="2" width="49.25" style="822" customWidth="1"/>
    <col min="3" max="3" width="12.875" style="375" customWidth="1"/>
    <col min="4" max="4" width="8.125" style="375" customWidth="1"/>
    <col min="5" max="5" width="26.625" customWidth="1"/>
    <col min="6" max="6" width="8.625" customWidth="1"/>
    <col min="7" max="7" width="5.875" customWidth="1"/>
    <col min="8" max="8" width="10.25" customWidth="1"/>
    <col min="9" max="9" width="7.75" customWidth="1"/>
  </cols>
  <sheetData>
    <row r="1" spans="1:9" s="231" customFormat="1" ht="21">
      <c r="A1" s="3157" t="s">
        <v>335</v>
      </c>
      <c r="B1" s="3157"/>
      <c r="C1" s="3157"/>
      <c r="D1" s="3157"/>
      <c r="E1" s="3157"/>
      <c r="F1" s="3157"/>
      <c r="G1" s="3157"/>
      <c r="H1" s="3157"/>
      <c r="I1" s="3157"/>
    </row>
    <row r="2" spans="1:9" s="231" customFormat="1" ht="18.75">
      <c r="A2" s="3158" t="s">
        <v>2675</v>
      </c>
      <c r="B2" s="3158"/>
      <c r="C2" s="3158"/>
      <c r="D2" s="3158"/>
      <c r="E2" s="3158"/>
      <c r="F2" s="3158"/>
      <c r="G2" s="3158"/>
      <c r="H2" s="3158"/>
      <c r="I2" s="3158"/>
    </row>
    <row r="3" spans="1:9" s="231" customFormat="1" ht="18.75">
      <c r="A3" s="232" t="s">
        <v>2676</v>
      </c>
      <c r="B3" s="781"/>
      <c r="C3" s="788"/>
      <c r="D3" s="788"/>
      <c r="H3" s="1841"/>
    </row>
    <row r="4" spans="1:9" s="231" customFormat="1" ht="18.75">
      <c r="A4" s="232" t="s">
        <v>329</v>
      </c>
      <c r="B4" s="781"/>
      <c r="C4" s="788"/>
      <c r="D4" s="788"/>
      <c r="H4" s="1841"/>
    </row>
    <row r="5" spans="1:9" s="231" customFormat="1" ht="18.75">
      <c r="A5" s="232"/>
      <c r="B5" s="789" t="s">
        <v>2677</v>
      </c>
      <c r="C5" s="3159" t="s">
        <v>2678</v>
      </c>
      <c r="D5" s="3159"/>
      <c r="E5" s="3159"/>
      <c r="H5" s="1841"/>
    </row>
    <row r="6" spans="1:9" s="231" customFormat="1" ht="18.75">
      <c r="A6" s="232"/>
      <c r="B6" s="790" t="s">
        <v>2679</v>
      </c>
      <c r="C6" s="791" t="s">
        <v>2680</v>
      </c>
      <c r="D6" s="792"/>
      <c r="H6" s="1841"/>
    </row>
    <row r="7" spans="1:9" s="231" customFormat="1" ht="18.75">
      <c r="A7" s="232"/>
      <c r="B7" s="790" t="s">
        <v>2681</v>
      </c>
      <c r="C7" s="791" t="s">
        <v>2682</v>
      </c>
      <c r="D7" s="792"/>
      <c r="H7" s="1841"/>
    </row>
    <row r="8" spans="1:9" s="231" customFormat="1" ht="18.75">
      <c r="A8" s="232"/>
      <c r="B8" s="790" t="s">
        <v>2683</v>
      </c>
      <c r="C8" s="791" t="s">
        <v>2684</v>
      </c>
      <c r="D8" s="792"/>
      <c r="H8" s="1841"/>
    </row>
    <row r="9" spans="1:9" s="231" customFormat="1" ht="18.75">
      <c r="A9" s="232"/>
      <c r="B9" s="793"/>
      <c r="C9" s="791" t="s">
        <v>2685</v>
      </c>
      <c r="D9" s="792"/>
      <c r="H9" s="1841"/>
    </row>
    <row r="10" spans="1:9" s="231" customFormat="1" ht="18.75">
      <c r="A10" s="232"/>
      <c r="B10" s="794"/>
      <c r="C10" s="791" t="s">
        <v>2686</v>
      </c>
      <c r="D10" s="792"/>
      <c r="H10" s="1841"/>
    </row>
    <row r="11" spans="1:9" s="231" customFormat="1" ht="18.75">
      <c r="A11" s="232"/>
      <c r="B11" s="794"/>
      <c r="C11" s="791" t="s">
        <v>2687</v>
      </c>
      <c r="D11" s="792"/>
      <c r="H11" s="1841"/>
    </row>
    <row r="12" spans="1:9" s="231" customFormat="1" ht="18.75">
      <c r="A12" s="232"/>
      <c r="B12" s="781"/>
      <c r="C12" s="788"/>
      <c r="D12" s="788"/>
      <c r="H12" s="1841"/>
    </row>
    <row r="13" spans="1:9" s="231" customFormat="1" ht="18.75">
      <c r="A13" s="232" t="s">
        <v>2688</v>
      </c>
      <c r="B13" s="781"/>
      <c r="C13" s="788"/>
      <c r="D13" s="788"/>
      <c r="H13" s="1841"/>
    </row>
    <row r="14" spans="1:9" s="231" customFormat="1" ht="18.75">
      <c r="A14" s="232"/>
      <c r="B14" s="794" t="s">
        <v>2689</v>
      </c>
      <c r="C14" s="533" t="s">
        <v>2690</v>
      </c>
      <c r="D14" s="795"/>
      <c r="H14" s="1841"/>
    </row>
    <row r="15" spans="1:9" s="231" customFormat="1" ht="18.75">
      <c r="A15" s="232"/>
      <c r="B15" s="794" t="s">
        <v>2691</v>
      </c>
      <c r="C15" s="533" t="s">
        <v>2692</v>
      </c>
      <c r="D15" s="795"/>
      <c r="H15" s="1841"/>
    </row>
    <row r="16" spans="1:9" s="231" customFormat="1" ht="18.75">
      <c r="A16" s="232"/>
      <c r="B16" s="794" t="s">
        <v>2693</v>
      </c>
      <c r="C16" s="533" t="s">
        <v>2694</v>
      </c>
      <c r="D16" s="795"/>
      <c r="H16" s="1841"/>
    </row>
    <row r="17" spans="1:9" s="231" customFormat="1" ht="18.75">
      <c r="A17" s="232"/>
      <c r="B17" s="794" t="s">
        <v>2695</v>
      </c>
      <c r="C17" s="533" t="s">
        <v>2696</v>
      </c>
      <c r="D17" s="795"/>
      <c r="H17" s="1841"/>
    </row>
    <row r="18" spans="1:9" s="231" customFormat="1" ht="18.75">
      <c r="A18" s="232"/>
      <c r="B18" s="794" t="s">
        <v>2697</v>
      </c>
      <c r="C18" s="533" t="s">
        <v>2698</v>
      </c>
      <c r="D18" s="795"/>
      <c r="H18" s="1841"/>
    </row>
    <row r="19" spans="1:9" s="231" customFormat="1" ht="18.75">
      <c r="A19" s="232"/>
      <c r="B19" s="794" t="s">
        <v>2699</v>
      </c>
      <c r="C19" s="533" t="s">
        <v>2700</v>
      </c>
      <c r="D19" s="795"/>
      <c r="H19" s="1841"/>
    </row>
    <row r="20" spans="1:9" s="231" customFormat="1" ht="18.75">
      <c r="A20" s="232"/>
      <c r="B20" s="794" t="s">
        <v>2701</v>
      </c>
      <c r="C20" s="533" t="s">
        <v>2702</v>
      </c>
      <c r="D20" s="795"/>
      <c r="H20" s="1841"/>
    </row>
    <row r="21" spans="1:9" s="231" customFormat="1" ht="18.75">
      <c r="A21" s="232"/>
      <c r="B21" s="794" t="s">
        <v>2703</v>
      </c>
      <c r="C21" s="533" t="s">
        <v>2704</v>
      </c>
      <c r="D21" s="795"/>
      <c r="H21" s="1841"/>
    </row>
    <row r="22" spans="1:9" s="231" customFormat="1" ht="18.75">
      <c r="A22" s="232"/>
      <c r="B22" s="794" t="s">
        <v>2705</v>
      </c>
      <c r="C22" s="533" t="s">
        <v>2706</v>
      </c>
      <c r="D22" s="795"/>
      <c r="H22" s="1841"/>
    </row>
    <row r="23" spans="1:9" s="231" customFormat="1" ht="18.75">
      <c r="A23" s="232"/>
      <c r="B23" s="794" t="s">
        <v>2707</v>
      </c>
      <c r="C23" s="533" t="s">
        <v>2708</v>
      </c>
      <c r="D23" s="795"/>
      <c r="H23" s="1841"/>
    </row>
    <row r="24" spans="1:9" s="231" customFormat="1" ht="18.75">
      <c r="A24" s="232"/>
      <c r="B24" s="794" t="s">
        <v>2709</v>
      </c>
      <c r="C24" s="795" t="s">
        <v>2710</v>
      </c>
      <c r="D24" s="795"/>
      <c r="H24" s="1841"/>
    </row>
    <row r="25" spans="1:9" s="231" customFormat="1" ht="18.75">
      <c r="A25" s="232"/>
      <c r="B25" s="781"/>
      <c r="C25" s="788"/>
      <c r="D25" s="788"/>
      <c r="H25" s="1841"/>
    </row>
    <row r="26" spans="1:9" s="231" customFormat="1" ht="19.899999999999999" customHeight="1">
      <c r="A26" s="232"/>
      <c r="B26" s="781"/>
      <c r="C26" s="788"/>
      <c r="D26" s="788"/>
      <c r="H26" s="1841"/>
    </row>
    <row r="27" spans="1:9" s="231" customFormat="1" ht="27.75" customHeight="1">
      <c r="A27" s="3155" t="s">
        <v>0</v>
      </c>
      <c r="B27" s="3160" t="s">
        <v>325</v>
      </c>
      <c r="C27" s="3155" t="s">
        <v>326</v>
      </c>
      <c r="D27" s="3155" t="s">
        <v>1</v>
      </c>
      <c r="E27" s="3155" t="s">
        <v>327</v>
      </c>
      <c r="F27" s="3162" t="s">
        <v>2</v>
      </c>
      <c r="G27" s="3162"/>
      <c r="H27" s="3163" t="s">
        <v>328</v>
      </c>
      <c r="I27" s="3155" t="s">
        <v>5</v>
      </c>
    </row>
    <row r="28" spans="1:9" s="231" customFormat="1" ht="38.25" customHeight="1">
      <c r="A28" s="3156"/>
      <c r="B28" s="3161"/>
      <c r="C28" s="3156"/>
      <c r="D28" s="3156"/>
      <c r="E28" s="3156"/>
      <c r="F28" s="1839" t="s">
        <v>3</v>
      </c>
      <c r="G28" s="1839" t="s">
        <v>4</v>
      </c>
      <c r="H28" s="3164"/>
      <c r="I28" s="3156"/>
    </row>
    <row r="29" spans="1:9" s="231" customFormat="1" ht="18.75">
      <c r="A29" s="233">
        <v>1</v>
      </c>
      <c r="B29" s="783" t="s">
        <v>4164</v>
      </c>
      <c r="C29" s="233"/>
      <c r="D29" s="233"/>
      <c r="E29" s="234"/>
      <c r="F29" s="234"/>
      <c r="G29" s="234"/>
      <c r="H29" s="233"/>
      <c r="I29" s="234"/>
    </row>
    <row r="30" spans="1:9" s="231" customFormat="1" ht="24.75" customHeight="1">
      <c r="A30" s="235"/>
      <c r="B30" s="783" t="s">
        <v>4167</v>
      </c>
      <c r="C30" s="321"/>
      <c r="D30" s="321"/>
      <c r="E30" s="235"/>
      <c r="F30" s="235"/>
      <c r="G30" s="235"/>
      <c r="H30" s="321"/>
      <c r="I30" s="235"/>
    </row>
    <row r="31" spans="1:9" s="799" customFormat="1" ht="21.75" customHeight="1">
      <c r="A31" s="451"/>
      <c r="B31" s="796" t="s">
        <v>2711</v>
      </c>
      <c r="C31" s="453"/>
      <c r="D31" s="453"/>
      <c r="E31" s="451"/>
      <c r="F31" s="797"/>
      <c r="G31" s="453"/>
      <c r="H31" s="798"/>
      <c r="I31" s="453"/>
    </row>
    <row r="32" spans="1:9" s="799" customFormat="1" ht="21.75" customHeight="1">
      <c r="A32" s="451"/>
      <c r="B32" s="796" t="s">
        <v>2712</v>
      </c>
      <c r="C32" s="453" t="s">
        <v>2713</v>
      </c>
      <c r="D32" s="453" t="s">
        <v>1909</v>
      </c>
      <c r="E32" s="451" t="s">
        <v>2714</v>
      </c>
      <c r="F32" s="797"/>
      <c r="G32" s="453"/>
      <c r="H32" s="798" t="s">
        <v>733</v>
      </c>
      <c r="I32" s="1804" t="s">
        <v>2476</v>
      </c>
    </row>
    <row r="33" spans="1:9" s="799" customFormat="1" ht="23.25" customHeight="1">
      <c r="A33" s="451"/>
      <c r="B33" s="800" t="s">
        <v>2715</v>
      </c>
      <c r="C33" s="453" t="s">
        <v>2716</v>
      </c>
      <c r="D33" s="453"/>
      <c r="E33" s="451" t="s">
        <v>2717</v>
      </c>
      <c r="F33" s="797"/>
      <c r="G33" s="453"/>
      <c r="H33" s="798" t="s">
        <v>733</v>
      </c>
      <c r="I33" s="2131" t="s">
        <v>2414</v>
      </c>
    </row>
    <row r="34" spans="1:9" s="799" customFormat="1" ht="23.25" customHeight="1">
      <c r="A34" s="451"/>
      <c r="B34" s="800" t="s">
        <v>2718</v>
      </c>
      <c r="C34" s="453"/>
      <c r="D34" s="453"/>
      <c r="E34" s="451"/>
      <c r="F34" s="797"/>
      <c r="G34" s="453"/>
      <c r="H34" s="798"/>
      <c r="I34" s="453"/>
    </row>
    <row r="35" spans="1:9" s="799" customFormat="1" ht="21.75" customHeight="1">
      <c r="A35" s="451"/>
      <c r="B35" s="800" t="s">
        <v>2719</v>
      </c>
      <c r="C35" s="453" t="s">
        <v>2713</v>
      </c>
      <c r="D35" s="453" t="s">
        <v>1909</v>
      </c>
      <c r="E35" s="451" t="s">
        <v>2720</v>
      </c>
      <c r="F35" s="797"/>
      <c r="G35" s="453"/>
      <c r="H35" s="798" t="s">
        <v>733</v>
      </c>
      <c r="I35" s="1804" t="s">
        <v>2476</v>
      </c>
    </row>
    <row r="36" spans="1:9" s="799" customFormat="1" ht="21" customHeight="1">
      <c r="A36" s="451"/>
      <c r="B36" s="800" t="s">
        <v>2721</v>
      </c>
      <c r="C36" s="321" t="s">
        <v>2722</v>
      </c>
      <c r="D36" s="453" t="s">
        <v>1909</v>
      </c>
      <c r="E36" s="451" t="s">
        <v>2723</v>
      </c>
      <c r="F36" s="797"/>
      <c r="G36" s="453"/>
      <c r="H36" s="798" t="s">
        <v>733</v>
      </c>
      <c r="I36" s="2131" t="s">
        <v>2414</v>
      </c>
    </row>
    <row r="37" spans="1:9" s="799" customFormat="1" ht="20.25" customHeight="1">
      <c r="A37" s="451"/>
      <c r="B37" s="800"/>
      <c r="C37" s="785" t="s">
        <v>2724</v>
      </c>
      <c r="D37" s="453"/>
      <c r="E37" s="451" t="s">
        <v>2725</v>
      </c>
      <c r="F37" s="797"/>
      <c r="G37" s="453"/>
      <c r="H37" s="798"/>
      <c r="I37" s="453"/>
    </row>
    <row r="38" spans="1:9" s="799" customFormat="1" ht="18" customHeight="1">
      <c r="A38" s="451"/>
      <c r="B38" s="800"/>
      <c r="C38" s="801" t="s">
        <v>2726</v>
      </c>
      <c r="D38" s="453"/>
      <c r="E38" s="451"/>
      <c r="F38" s="797"/>
      <c r="G38" s="453"/>
      <c r="H38" s="798"/>
      <c r="I38" s="453"/>
    </row>
    <row r="39" spans="1:9" s="799" customFormat="1" ht="18.75" customHeight="1">
      <c r="A39" s="451"/>
      <c r="B39" s="800" t="s">
        <v>2727</v>
      </c>
      <c r="C39" s="453" t="s">
        <v>2728</v>
      </c>
      <c r="D39" s="453" t="s">
        <v>1909</v>
      </c>
      <c r="E39" s="451" t="s">
        <v>2729</v>
      </c>
      <c r="F39" s="797"/>
      <c r="G39" s="453"/>
      <c r="H39" s="798" t="s">
        <v>733</v>
      </c>
      <c r="I39" s="1804" t="s">
        <v>2476</v>
      </c>
    </row>
    <row r="40" spans="1:9" s="799" customFormat="1" ht="21.75" customHeight="1">
      <c r="A40" s="451"/>
      <c r="B40" s="800" t="s">
        <v>2730</v>
      </c>
      <c r="C40" s="453" t="s">
        <v>2728</v>
      </c>
      <c r="D40" s="453" t="s">
        <v>1909</v>
      </c>
      <c r="E40" s="451" t="s">
        <v>2731</v>
      </c>
      <c r="F40" s="797"/>
      <c r="G40" s="453"/>
      <c r="H40" s="798" t="s">
        <v>733</v>
      </c>
      <c r="I40" s="2131" t="s">
        <v>2414</v>
      </c>
    </row>
    <row r="41" spans="1:9" s="799" customFormat="1" ht="21.75" customHeight="1">
      <c r="A41" s="451"/>
      <c r="B41" s="800" t="s">
        <v>2732</v>
      </c>
      <c r="C41" s="453" t="s">
        <v>2733</v>
      </c>
      <c r="D41" s="453" t="s">
        <v>1909</v>
      </c>
      <c r="E41" s="235" t="s">
        <v>2734</v>
      </c>
      <c r="F41" s="797"/>
      <c r="G41" s="453"/>
      <c r="H41" s="798" t="s">
        <v>733</v>
      </c>
      <c r="I41" s="453"/>
    </row>
    <row r="42" spans="1:9" s="799" customFormat="1" ht="21.75" customHeight="1">
      <c r="A42" s="451"/>
      <c r="B42" s="800" t="s">
        <v>2735</v>
      </c>
      <c r="C42" s="453" t="s">
        <v>2713</v>
      </c>
      <c r="D42" s="453" t="s">
        <v>1909</v>
      </c>
      <c r="E42" s="329" t="s">
        <v>2736</v>
      </c>
      <c r="F42" s="797"/>
      <c r="G42" s="453"/>
      <c r="H42" s="798" t="s">
        <v>733</v>
      </c>
      <c r="I42" s="453"/>
    </row>
    <row r="43" spans="1:9" s="799" customFormat="1" ht="21.75" customHeight="1">
      <c r="A43" s="451"/>
      <c r="B43" s="800" t="s">
        <v>2737</v>
      </c>
      <c r="C43" s="453" t="s">
        <v>2713</v>
      </c>
      <c r="D43" s="453" t="s">
        <v>1909</v>
      </c>
      <c r="E43" s="329" t="s">
        <v>2738</v>
      </c>
      <c r="F43" s="797"/>
      <c r="G43" s="453"/>
      <c r="H43" s="798" t="s">
        <v>733</v>
      </c>
      <c r="I43" s="453"/>
    </row>
    <row r="44" spans="1:9" s="799" customFormat="1" ht="21.75" customHeight="1">
      <c r="A44" s="451"/>
      <c r="B44" s="802" t="s">
        <v>2739</v>
      </c>
      <c r="C44" s="453" t="s">
        <v>2740</v>
      </c>
      <c r="D44" s="453" t="s">
        <v>1909</v>
      </c>
      <c r="E44" s="329" t="s">
        <v>2741</v>
      </c>
      <c r="F44" s="797"/>
      <c r="G44" s="453"/>
      <c r="H44" s="798" t="s">
        <v>733</v>
      </c>
      <c r="I44" s="453"/>
    </row>
    <row r="45" spans="1:9" s="799" customFormat="1" ht="21.75" customHeight="1">
      <c r="A45" s="451"/>
      <c r="B45" s="800" t="s">
        <v>2742</v>
      </c>
      <c r="C45" s="453" t="s">
        <v>678</v>
      </c>
      <c r="D45" s="453" t="s">
        <v>1909</v>
      </c>
      <c r="E45" s="329" t="s">
        <v>2743</v>
      </c>
      <c r="F45" s="797"/>
      <c r="G45" s="453"/>
      <c r="H45" s="798" t="s">
        <v>733</v>
      </c>
      <c r="I45" s="453"/>
    </row>
    <row r="46" spans="1:9" s="799" customFormat="1" ht="21.75" customHeight="1">
      <c r="A46" s="451"/>
      <c r="B46" s="800" t="s">
        <v>2744</v>
      </c>
      <c r="C46" s="453" t="s">
        <v>2745</v>
      </c>
      <c r="D46" s="453" t="s">
        <v>1909</v>
      </c>
      <c r="E46" s="451"/>
      <c r="F46" s="797"/>
      <c r="G46" s="453"/>
      <c r="H46" s="798" t="s">
        <v>733</v>
      </c>
      <c r="I46" s="453"/>
    </row>
    <row r="47" spans="1:9" s="799" customFormat="1" ht="21.75" customHeight="1">
      <c r="A47" s="803"/>
      <c r="B47" s="796" t="s">
        <v>2746</v>
      </c>
      <c r="C47" s="453"/>
      <c r="D47" s="453"/>
      <c r="E47" s="451"/>
      <c r="F47" s="804"/>
      <c r="G47" s="453"/>
      <c r="H47" s="798"/>
      <c r="I47" s="453"/>
    </row>
    <row r="48" spans="1:9" s="799" customFormat="1" ht="21.75" customHeight="1">
      <c r="A48" s="803"/>
      <c r="B48" s="800" t="s">
        <v>2747</v>
      </c>
      <c r="C48" s="453"/>
      <c r="D48" s="453"/>
      <c r="E48" s="451"/>
      <c r="F48" s="804"/>
      <c r="G48" s="453"/>
      <c r="H48" s="798"/>
      <c r="I48" s="453"/>
    </row>
    <row r="49" spans="1:9" s="799" customFormat="1" ht="21.75" customHeight="1">
      <c r="A49" s="803"/>
      <c r="B49" s="800" t="s">
        <v>2748</v>
      </c>
      <c r="C49" s="453"/>
      <c r="D49" s="453"/>
      <c r="E49" s="451"/>
      <c r="F49" s="804"/>
      <c r="G49" s="453"/>
      <c r="H49" s="798"/>
      <c r="I49" s="453"/>
    </row>
    <row r="50" spans="1:9" s="799" customFormat="1" ht="21.75" customHeight="1">
      <c r="A50" s="803"/>
      <c r="B50" s="800" t="s">
        <v>2749</v>
      </c>
      <c r="C50" s="453"/>
      <c r="D50" s="453"/>
      <c r="E50" s="451"/>
      <c r="F50" s="804"/>
      <c r="G50" s="453"/>
      <c r="H50" s="798"/>
      <c r="I50" s="453"/>
    </row>
    <row r="51" spans="1:9" s="799" customFormat="1" ht="21.75" customHeight="1">
      <c r="A51" s="803"/>
      <c r="B51" s="800" t="s">
        <v>2750</v>
      </c>
      <c r="C51" s="453"/>
      <c r="D51" s="453"/>
      <c r="E51" s="451"/>
      <c r="F51" s="804"/>
      <c r="G51" s="453"/>
      <c r="H51" s="798"/>
      <c r="I51" s="453"/>
    </row>
    <row r="52" spans="1:9" s="799" customFormat="1" ht="21.75" customHeight="1">
      <c r="A52" s="803"/>
      <c r="B52" s="800" t="s">
        <v>2751</v>
      </c>
      <c r="C52" s="453"/>
      <c r="D52" s="453"/>
      <c r="E52" s="451" t="s">
        <v>1937</v>
      </c>
      <c r="F52" s="804"/>
      <c r="G52" s="453"/>
      <c r="H52" s="455" t="s">
        <v>1046</v>
      </c>
      <c r="I52" s="453"/>
    </row>
    <row r="53" spans="1:9" s="799" customFormat="1" ht="21.75" customHeight="1">
      <c r="A53" s="803"/>
      <c r="B53" s="800" t="s">
        <v>2752</v>
      </c>
      <c r="C53" s="453"/>
      <c r="D53" s="453"/>
      <c r="E53" s="451"/>
      <c r="F53" s="804"/>
      <c r="G53" s="453"/>
      <c r="H53" s="453" t="s">
        <v>1048</v>
      </c>
      <c r="I53" s="453"/>
    </row>
    <row r="54" spans="1:9" s="799" customFormat="1" ht="21.75" customHeight="1">
      <c r="A54" s="803"/>
      <c r="B54" s="800" t="s">
        <v>2753</v>
      </c>
      <c r="C54" s="453"/>
      <c r="D54" s="453"/>
      <c r="E54" s="451"/>
      <c r="F54" s="804"/>
      <c r="G54" s="453"/>
      <c r="H54" s="455" t="s">
        <v>1050</v>
      </c>
      <c r="I54" s="453"/>
    </row>
    <row r="55" spans="1:9" s="799" customFormat="1" ht="21.75" customHeight="1">
      <c r="A55" s="803"/>
      <c r="B55" s="800" t="s">
        <v>2754</v>
      </c>
      <c r="C55" s="453"/>
      <c r="D55" s="453"/>
      <c r="E55" s="451"/>
      <c r="F55" s="804"/>
      <c r="G55" s="453"/>
      <c r="H55" s="798"/>
      <c r="I55" s="453"/>
    </row>
    <row r="56" spans="1:9" s="799" customFormat="1" ht="21.75" customHeight="1">
      <c r="A56" s="803"/>
      <c r="B56" s="800" t="s">
        <v>2755</v>
      </c>
      <c r="C56" s="453"/>
      <c r="D56" s="453"/>
      <c r="E56" s="451"/>
      <c r="F56" s="804"/>
      <c r="G56" s="453"/>
      <c r="H56" s="798"/>
      <c r="I56" s="453"/>
    </row>
    <row r="57" spans="1:9" s="799" customFormat="1" ht="21.75" customHeight="1">
      <c r="A57" s="803"/>
      <c r="B57" s="800" t="s">
        <v>2756</v>
      </c>
      <c r="C57" s="453"/>
      <c r="D57" s="453"/>
      <c r="E57" s="451"/>
      <c r="F57" s="2767" t="s">
        <v>6307</v>
      </c>
      <c r="G57" s="453" t="s">
        <v>319</v>
      </c>
      <c r="H57" s="798" t="s">
        <v>733</v>
      </c>
      <c r="I57" s="453" t="s">
        <v>1060</v>
      </c>
    </row>
    <row r="58" spans="1:9" s="799" customFormat="1" ht="21.75" customHeight="1">
      <c r="A58" s="803"/>
      <c r="B58" s="800" t="s">
        <v>2757</v>
      </c>
      <c r="C58" s="453"/>
      <c r="D58" s="453"/>
      <c r="E58" s="451" t="s">
        <v>1937</v>
      </c>
      <c r="F58" s="806"/>
      <c r="G58" s="453"/>
      <c r="H58" s="798"/>
      <c r="I58" s="453"/>
    </row>
    <row r="59" spans="1:9" s="799" customFormat="1" ht="21.75" customHeight="1">
      <c r="A59" s="803"/>
      <c r="B59" s="800" t="s">
        <v>2758</v>
      </c>
      <c r="C59" s="453"/>
      <c r="D59" s="453"/>
      <c r="E59" s="451"/>
      <c r="F59" s="806"/>
      <c r="G59" s="453"/>
      <c r="H59" s="798"/>
      <c r="I59" s="453"/>
    </row>
    <row r="60" spans="1:9" s="799" customFormat="1" ht="21.75" customHeight="1">
      <c r="A60" s="803"/>
      <c r="B60" s="800" t="s">
        <v>2759</v>
      </c>
      <c r="C60" s="453"/>
      <c r="D60" s="453"/>
      <c r="E60" s="451"/>
      <c r="F60" s="806"/>
      <c r="G60" s="453"/>
      <c r="H60" s="798"/>
      <c r="I60" s="453"/>
    </row>
    <row r="61" spans="1:9" s="799" customFormat="1" ht="21.75" customHeight="1">
      <c r="A61" s="803"/>
      <c r="B61" s="800" t="s">
        <v>1069</v>
      </c>
      <c r="C61" s="453"/>
      <c r="D61" s="453"/>
      <c r="E61" s="451"/>
      <c r="F61" s="806"/>
      <c r="G61" s="453"/>
      <c r="H61" s="798"/>
      <c r="I61" s="453"/>
    </row>
    <row r="62" spans="1:9" s="799" customFormat="1" ht="21.75" customHeight="1">
      <c r="A62" s="803"/>
      <c r="B62" s="800" t="s">
        <v>2760</v>
      </c>
      <c r="C62" s="453"/>
      <c r="D62" s="453"/>
      <c r="E62" s="451" t="s">
        <v>1937</v>
      </c>
      <c r="F62" s="805" t="s">
        <v>6307</v>
      </c>
      <c r="G62" s="453" t="s">
        <v>319</v>
      </c>
      <c r="H62" s="798" t="s">
        <v>733</v>
      </c>
      <c r="I62" s="453" t="s">
        <v>1060</v>
      </c>
    </row>
    <row r="63" spans="1:9" s="799" customFormat="1" ht="21.75" customHeight="1">
      <c r="A63" s="803"/>
      <c r="B63" s="800" t="s">
        <v>2761</v>
      </c>
      <c r="C63" s="453"/>
      <c r="D63" s="453"/>
      <c r="E63" s="451"/>
      <c r="F63" s="804"/>
      <c r="G63" s="453"/>
      <c r="H63" s="798"/>
      <c r="I63" s="453"/>
    </row>
    <row r="64" spans="1:9" s="799" customFormat="1" ht="21.75" customHeight="1">
      <c r="A64" s="803"/>
      <c r="B64" s="800" t="s">
        <v>2762</v>
      </c>
      <c r="C64" s="453"/>
      <c r="D64" s="453"/>
      <c r="E64" s="451"/>
      <c r="F64" s="804"/>
      <c r="G64" s="453"/>
      <c r="H64" s="798"/>
      <c r="I64" s="453"/>
    </row>
    <row r="65" spans="1:9" s="799" customFormat="1" ht="21.75" customHeight="1">
      <c r="A65" s="803"/>
      <c r="B65" s="800" t="s">
        <v>2763</v>
      </c>
      <c r="C65" s="453"/>
      <c r="D65" s="453"/>
      <c r="E65" s="451" t="s">
        <v>1937</v>
      </c>
      <c r="F65" s="804"/>
      <c r="G65" s="453"/>
      <c r="H65" s="798" t="s">
        <v>2764</v>
      </c>
      <c r="I65" s="453"/>
    </row>
    <row r="66" spans="1:9" s="799" customFormat="1" ht="21.75" customHeight="1">
      <c r="A66" s="803"/>
      <c r="B66" s="800" t="s">
        <v>2765</v>
      </c>
      <c r="C66" s="453"/>
      <c r="D66" s="453"/>
      <c r="E66" s="451"/>
      <c r="F66" s="804"/>
      <c r="G66" s="453"/>
      <c r="H66" s="798"/>
      <c r="I66" s="453"/>
    </row>
    <row r="67" spans="1:9" s="799" customFormat="1" ht="21.75" customHeight="1">
      <c r="A67" s="803"/>
      <c r="B67" s="800" t="s">
        <v>2766</v>
      </c>
      <c r="C67" s="453"/>
      <c r="D67" s="453"/>
      <c r="E67" s="451"/>
      <c r="F67" s="804"/>
      <c r="G67" s="453"/>
      <c r="H67" s="798"/>
      <c r="I67" s="453"/>
    </row>
    <row r="68" spans="1:9" s="799" customFormat="1" ht="21.75" customHeight="1">
      <c r="A68" s="803"/>
      <c r="B68" s="800" t="s">
        <v>1096</v>
      </c>
      <c r="C68" s="453"/>
      <c r="D68" s="453"/>
      <c r="E68" s="451"/>
      <c r="F68" s="804"/>
      <c r="G68" s="453"/>
      <c r="H68" s="798"/>
      <c r="I68" s="453"/>
    </row>
    <row r="69" spans="1:9" s="799" customFormat="1" ht="21.75" customHeight="1">
      <c r="A69" s="803"/>
      <c r="B69" s="800" t="s">
        <v>2767</v>
      </c>
      <c r="C69" s="453"/>
      <c r="D69" s="453"/>
      <c r="E69" s="451" t="s">
        <v>1937</v>
      </c>
      <c r="F69" s="804"/>
      <c r="G69" s="453"/>
      <c r="H69" s="798" t="s">
        <v>733</v>
      </c>
      <c r="I69" s="453"/>
    </row>
    <row r="70" spans="1:9" s="799" customFormat="1" ht="21.75" customHeight="1">
      <c r="A70" s="803"/>
      <c r="B70" s="800" t="s">
        <v>2768</v>
      </c>
      <c r="C70" s="453"/>
      <c r="D70" s="453"/>
      <c r="E70" s="451"/>
      <c r="F70" s="804"/>
      <c r="G70" s="453"/>
      <c r="H70" s="798"/>
      <c r="I70" s="453"/>
    </row>
    <row r="71" spans="1:9" s="799" customFormat="1" ht="21.75" customHeight="1">
      <c r="A71" s="803"/>
      <c r="B71" s="800" t="s">
        <v>2769</v>
      </c>
      <c r="C71" s="453"/>
      <c r="D71" s="453"/>
      <c r="E71" s="451"/>
      <c r="F71" s="804"/>
      <c r="G71" s="453"/>
      <c r="H71" s="798"/>
      <c r="I71" s="453"/>
    </row>
    <row r="72" spans="1:9" s="799" customFormat="1" ht="21.75" customHeight="1">
      <c r="A72" s="803"/>
      <c r="B72" s="800" t="s">
        <v>2770</v>
      </c>
      <c r="C72" s="453"/>
      <c r="D72" s="453"/>
      <c r="E72" s="451"/>
      <c r="F72" s="804"/>
      <c r="G72" s="453"/>
      <c r="H72" s="798"/>
      <c r="I72" s="453"/>
    </row>
    <row r="73" spans="1:9" s="799" customFormat="1" ht="21.75" customHeight="1">
      <c r="A73" s="803"/>
      <c r="B73" s="800" t="s">
        <v>2771</v>
      </c>
      <c r="C73" s="453"/>
      <c r="D73" s="453"/>
      <c r="E73" s="451"/>
      <c r="F73" s="804"/>
      <c r="G73" s="453"/>
      <c r="H73" s="798"/>
      <c r="I73" s="453"/>
    </row>
    <row r="74" spans="1:9" s="799" customFormat="1" ht="21.75" customHeight="1">
      <c r="A74" s="803"/>
      <c r="B74" s="800" t="s">
        <v>2772</v>
      </c>
      <c r="C74" s="453"/>
      <c r="D74" s="453"/>
      <c r="E74" s="451" t="s">
        <v>1937</v>
      </c>
      <c r="F74" s="805" t="s">
        <v>6307</v>
      </c>
      <c r="G74" s="453" t="s">
        <v>319</v>
      </c>
      <c r="H74" s="798" t="s">
        <v>733</v>
      </c>
      <c r="I74" s="453" t="s">
        <v>1111</v>
      </c>
    </row>
    <row r="75" spans="1:9" s="799" customFormat="1" ht="21.75" customHeight="1">
      <c r="A75" s="803"/>
      <c r="B75" s="800" t="s">
        <v>1116</v>
      </c>
      <c r="C75" s="453"/>
      <c r="D75" s="453"/>
      <c r="E75" s="451"/>
      <c r="F75" s="804"/>
      <c r="G75" s="453"/>
      <c r="H75" s="798"/>
      <c r="I75" s="453"/>
    </row>
    <row r="76" spans="1:9" s="799" customFormat="1" ht="21.75" customHeight="1">
      <c r="A76" s="803"/>
      <c r="B76" s="800" t="s">
        <v>2773</v>
      </c>
      <c r="C76" s="453"/>
      <c r="D76" s="453"/>
      <c r="E76" s="451"/>
      <c r="F76" s="804"/>
      <c r="G76" s="453"/>
      <c r="H76" s="798"/>
      <c r="I76" s="453"/>
    </row>
    <row r="77" spans="1:9" s="799" customFormat="1" ht="21.75" customHeight="1">
      <c r="A77" s="803"/>
      <c r="B77" s="800" t="s">
        <v>2774</v>
      </c>
      <c r="C77" s="453"/>
      <c r="D77" s="453"/>
      <c r="E77" s="451"/>
      <c r="F77" s="804"/>
      <c r="G77" s="453"/>
      <c r="H77" s="798"/>
      <c r="I77" s="453"/>
    </row>
    <row r="78" spans="1:9" s="799" customFormat="1" ht="21.75" customHeight="1">
      <c r="A78" s="803"/>
      <c r="B78" s="800" t="s">
        <v>2775</v>
      </c>
      <c r="C78" s="453" t="s">
        <v>1124</v>
      </c>
      <c r="D78" s="453"/>
      <c r="E78" s="451"/>
      <c r="F78" s="807" t="s">
        <v>6307</v>
      </c>
      <c r="G78" s="453" t="s">
        <v>319</v>
      </c>
      <c r="H78" s="453" t="s">
        <v>2776</v>
      </c>
      <c r="I78" s="453" t="s">
        <v>1111</v>
      </c>
    </row>
    <row r="79" spans="1:9" s="799" customFormat="1" ht="21.75" customHeight="1">
      <c r="A79" s="803"/>
      <c r="B79" s="800" t="s">
        <v>2777</v>
      </c>
      <c r="C79" s="453"/>
      <c r="D79" s="453"/>
      <c r="E79" s="451"/>
      <c r="F79" s="808"/>
      <c r="G79" s="453"/>
      <c r="H79" s="453"/>
      <c r="I79" s="453" t="s">
        <v>1127</v>
      </c>
    </row>
    <row r="80" spans="1:9" s="799" customFormat="1" ht="21.75" customHeight="1">
      <c r="A80" s="803"/>
      <c r="B80" s="800" t="s">
        <v>2778</v>
      </c>
      <c r="C80" s="453"/>
      <c r="D80" s="453"/>
      <c r="E80" s="451"/>
      <c r="F80" s="804"/>
      <c r="G80" s="453"/>
      <c r="H80" s="798"/>
      <c r="I80" s="453"/>
    </row>
    <row r="81" spans="1:9" s="231" customFormat="1" ht="22.5" customHeight="1">
      <c r="A81" s="809"/>
      <c r="B81" s="810" t="s">
        <v>2779</v>
      </c>
      <c r="C81" s="321"/>
      <c r="D81" s="321"/>
      <c r="E81" s="235"/>
      <c r="F81" s="235"/>
      <c r="G81" s="235"/>
      <c r="H81" s="321"/>
      <c r="I81" s="235"/>
    </row>
    <row r="82" spans="1:9" s="231" customFormat="1" ht="20.25" customHeight="1">
      <c r="A82" s="809"/>
      <c r="B82" s="810" t="s">
        <v>2780</v>
      </c>
      <c r="C82" s="321"/>
      <c r="D82" s="321"/>
      <c r="E82" s="235"/>
      <c r="F82" s="235"/>
      <c r="G82" s="235"/>
      <c r="H82" s="321"/>
      <c r="I82" s="235"/>
    </row>
    <row r="83" spans="1:9" s="231" customFormat="1" ht="21.75" customHeight="1">
      <c r="A83" s="809"/>
      <c r="B83" s="810" t="s">
        <v>2781</v>
      </c>
      <c r="C83" s="321"/>
      <c r="D83" s="321"/>
      <c r="E83" s="235"/>
      <c r="F83" s="235"/>
      <c r="G83" s="235"/>
      <c r="H83" s="321"/>
      <c r="I83" s="235"/>
    </row>
    <row r="84" spans="1:9" s="231" customFormat="1" ht="21" customHeight="1">
      <c r="A84" s="235"/>
      <c r="B84" s="326" t="s">
        <v>2782</v>
      </c>
      <c r="C84" s="321" t="s">
        <v>2783</v>
      </c>
      <c r="D84" s="321" t="s">
        <v>1082</v>
      </c>
      <c r="E84" s="235" t="s">
        <v>2784</v>
      </c>
      <c r="F84" s="235"/>
      <c r="G84" s="235"/>
      <c r="H84" s="685">
        <v>23285</v>
      </c>
      <c r="I84" s="1804" t="s">
        <v>2476</v>
      </c>
    </row>
    <row r="85" spans="1:9" s="231" customFormat="1" ht="21.75" customHeight="1">
      <c r="A85" s="235"/>
      <c r="B85" s="326" t="s">
        <v>2785</v>
      </c>
      <c r="C85" s="321" t="s">
        <v>2786</v>
      </c>
      <c r="D85" s="321"/>
      <c r="E85" s="235" t="s">
        <v>2787</v>
      </c>
      <c r="F85" s="235"/>
      <c r="G85" s="235"/>
      <c r="H85" s="321"/>
      <c r="I85" s="2131" t="s">
        <v>2414</v>
      </c>
    </row>
    <row r="86" spans="1:9" s="231" customFormat="1" ht="23.25" customHeight="1">
      <c r="A86" s="235"/>
      <c r="B86" s="326" t="s">
        <v>2788</v>
      </c>
      <c r="C86" s="321" t="s">
        <v>2789</v>
      </c>
      <c r="D86" s="321"/>
      <c r="E86" s="235" t="s">
        <v>2790</v>
      </c>
      <c r="F86" s="235"/>
      <c r="G86" s="235"/>
      <c r="H86" s="321"/>
      <c r="I86" s="235"/>
    </row>
    <row r="87" spans="1:9" s="231" customFormat="1" ht="21" customHeight="1">
      <c r="A87" s="235"/>
      <c r="B87" s="326" t="s">
        <v>2791</v>
      </c>
      <c r="C87" s="321" t="s">
        <v>2783</v>
      </c>
      <c r="D87" s="321" t="s">
        <v>1082</v>
      </c>
      <c r="E87" s="235"/>
      <c r="F87" s="235"/>
      <c r="G87" s="235"/>
      <c r="H87" s="321" t="s">
        <v>2554</v>
      </c>
      <c r="I87" s="1804" t="s">
        <v>2476</v>
      </c>
    </row>
    <row r="88" spans="1:9" s="231" customFormat="1" ht="21" customHeight="1">
      <c r="A88" s="235"/>
      <c r="B88" s="326" t="s">
        <v>2792</v>
      </c>
      <c r="C88" s="321"/>
      <c r="D88" s="321"/>
      <c r="E88" s="235" t="s">
        <v>2793</v>
      </c>
      <c r="F88" s="235"/>
      <c r="G88" s="235"/>
      <c r="H88" s="321"/>
      <c r="I88" s="2131" t="s">
        <v>2414</v>
      </c>
    </row>
    <row r="89" spans="1:9" s="231" customFormat="1" ht="21" customHeight="1">
      <c r="A89" s="235"/>
      <c r="B89" s="326" t="s">
        <v>2794</v>
      </c>
      <c r="C89" s="321"/>
      <c r="D89" s="321"/>
      <c r="E89" s="235" t="s">
        <v>2795</v>
      </c>
      <c r="F89" s="235"/>
      <c r="G89" s="235"/>
      <c r="H89" s="321"/>
      <c r="I89" s="235"/>
    </row>
    <row r="90" spans="1:9" s="231" customFormat="1" ht="23.25" customHeight="1">
      <c r="A90" s="235"/>
      <c r="B90" s="326" t="s">
        <v>2796</v>
      </c>
      <c r="C90" s="321" t="s">
        <v>2797</v>
      </c>
      <c r="D90" s="321" t="s">
        <v>1082</v>
      </c>
      <c r="E90" s="235"/>
      <c r="F90" s="235"/>
      <c r="G90" s="235"/>
      <c r="H90" s="321"/>
      <c r="I90" s="235"/>
    </row>
    <row r="91" spans="1:9" s="231" customFormat="1" ht="21.75" customHeight="1">
      <c r="A91" s="235"/>
      <c r="B91" s="326"/>
      <c r="C91" s="321" t="s">
        <v>2798</v>
      </c>
      <c r="D91" s="321"/>
      <c r="E91" s="235"/>
      <c r="F91" s="235"/>
      <c r="G91" s="235"/>
      <c r="H91" s="321"/>
      <c r="I91" s="235"/>
    </row>
    <row r="92" spans="1:9" s="231" customFormat="1" ht="19.5" customHeight="1">
      <c r="A92" s="235"/>
      <c r="B92" s="326" t="s">
        <v>2799</v>
      </c>
      <c r="C92" s="321" t="s">
        <v>2800</v>
      </c>
      <c r="D92" s="321" t="s">
        <v>1082</v>
      </c>
      <c r="E92" s="235" t="s">
        <v>2801</v>
      </c>
      <c r="F92" s="235"/>
      <c r="G92" s="321" t="s">
        <v>1890</v>
      </c>
      <c r="H92" s="2132">
        <v>23437</v>
      </c>
      <c r="I92" s="235"/>
    </row>
    <row r="93" spans="1:9" s="231" customFormat="1" ht="24" customHeight="1">
      <c r="A93" s="235"/>
      <c r="B93" s="326" t="s">
        <v>2802</v>
      </c>
      <c r="C93" s="321" t="s">
        <v>2803</v>
      </c>
      <c r="D93" s="321"/>
      <c r="E93" s="235" t="s">
        <v>2803</v>
      </c>
      <c r="F93" s="235"/>
      <c r="G93" s="235"/>
      <c r="H93" s="321"/>
      <c r="I93" s="235"/>
    </row>
    <row r="94" spans="1:9" s="231" customFormat="1" ht="23.25" customHeight="1">
      <c r="A94" s="235"/>
      <c r="B94" s="326" t="s">
        <v>2804</v>
      </c>
      <c r="C94" s="321"/>
      <c r="D94" s="321"/>
      <c r="E94" s="235" t="s">
        <v>2805</v>
      </c>
      <c r="F94" s="235"/>
      <c r="G94" s="235"/>
      <c r="H94" s="2133"/>
      <c r="I94" s="235"/>
    </row>
    <row r="95" spans="1:9" s="231" customFormat="1" ht="22.5" customHeight="1">
      <c r="A95" s="329"/>
      <c r="B95" s="330" t="s">
        <v>2806</v>
      </c>
      <c r="C95" s="331"/>
      <c r="D95" s="331"/>
      <c r="E95" s="329" t="s">
        <v>2807</v>
      </c>
      <c r="F95" s="329"/>
      <c r="G95" s="329"/>
      <c r="H95" s="331"/>
      <c r="I95" s="329"/>
    </row>
    <row r="96" spans="1:9" s="231" customFormat="1" ht="21" customHeight="1">
      <c r="A96" s="329"/>
      <c r="B96" s="330" t="s">
        <v>2808</v>
      </c>
      <c r="C96" s="321" t="s">
        <v>2789</v>
      </c>
      <c r="D96" s="321" t="s">
        <v>1082</v>
      </c>
      <c r="E96" s="329" t="s">
        <v>2809</v>
      </c>
      <c r="F96" s="714"/>
      <c r="G96" s="331"/>
      <c r="H96" s="2134" t="s">
        <v>5642</v>
      </c>
      <c r="I96" s="329" t="s">
        <v>5643</v>
      </c>
    </row>
    <row r="97" spans="1:10" s="231" customFormat="1" ht="24" customHeight="1">
      <c r="A97" s="329"/>
      <c r="B97" s="330" t="s">
        <v>5644</v>
      </c>
      <c r="C97" s="331"/>
      <c r="D97" s="331"/>
      <c r="E97" s="329" t="s">
        <v>2810</v>
      </c>
      <c r="F97" s="329"/>
      <c r="G97" s="329"/>
      <c r="H97" s="2135"/>
      <c r="I97" s="329" t="s">
        <v>2789</v>
      </c>
    </row>
    <row r="98" spans="1:10" s="231" customFormat="1" ht="22.5" customHeight="1">
      <c r="A98" s="329"/>
      <c r="B98" s="326" t="s">
        <v>2811</v>
      </c>
      <c r="C98" s="321" t="s">
        <v>2789</v>
      </c>
      <c r="D98" s="321" t="s">
        <v>1082</v>
      </c>
      <c r="E98" s="329" t="s">
        <v>2812</v>
      </c>
      <c r="F98" s="329"/>
      <c r="G98" s="329"/>
      <c r="H98" s="331"/>
      <c r="I98" s="329"/>
    </row>
    <row r="99" spans="1:10" s="231" customFormat="1" ht="19.5" customHeight="1">
      <c r="A99" s="329"/>
      <c r="B99" s="811" t="s">
        <v>2813</v>
      </c>
      <c r="C99" s="321" t="s">
        <v>2786</v>
      </c>
      <c r="D99" s="321" t="s">
        <v>1082</v>
      </c>
      <c r="E99" s="235"/>
      <c r="F99" s="235"/>
      <c r="G99" s="235"/>
      <c r="H99" s="685"/>
      <c r="I99" s="329"/>
    </row>
    <row r="100" spans="1:10" s="231" customFormat="1" ht="21" customHeight="1">
      <c r="A100" s="329"/>
      <c r="B100" s="330" t="s">
        <v>2814</v>
      </c>
      <c r="C100" s="321" t="s">
        <v>2789</v>
      </c>
      <c r="D100" s="321"/>
      <c r="E100" s="235" t="s">
        <v>2815</v>
      </c>
      <c r="F100" s="235"/>
      <c r="G100" s="235"/>
      <c r="H100" s="2136">
        <v>23285</v>
      </c>
      <c r="I100" s="329"/>
    </row>
    <row r="101" spans="1:10" s="231" customFormat="1" ht="18.75" customHeight="1">
      <c r="A101" s="329"/>
      <c r="B101" s="330" t="s">
        <v>2816</v>
      </c>
      <c r="C101" s="331"/>
      <c r="D101" s="331"/>
      <c r="E101" s="329" t="s">
        <v>2817</v>
      </c>
      <c r="F101" s="329"/>
      <c r="G101" s="329"/>
      <c r="H101" s="331"/>
      <c r="I101" s="329"/>
    </row>
    <row r="102" spans="1:10" s="231" customFormat="1" ht="22.5" customHeight="1">
      <c r="A102" s="329"/>
      <c r="B102" s="330" t="s">
        <v>2788</v>
      </c>
      <c r="C102" s="331"/>
      <c r="D102" s="331"/>
      <c r="E102" s="329" t="s">
        <v>2818</v>
      </c>
      <c r="F102" s="329"/>
      <c r="G102" s="329"/>
      <c r="H102" s="331"/>
      <c r="I102" s="329"/>
    </row>
    <row r="103" spans="1:10" s="231" customFormat="1" ht="24.75" customHeight="1">
      <c r="A103" s="329"/>
      <c r="B103" s="330" t="s">
        <v>2819</v>
      </c>
      <c r="C103" s="331"/>
      <c r="D103" s="331"/>
      <c r="E103" s="329"/>
      <c r="F103" s="329"/>
      <c r="G103" s="329"/>
      <c r="H103" s="331"/>
      <c r="I103" s="329"/>
    </row>
    <row r="104" spans="1:10" s="231" customFormat="1" ht="22.5" customHeight="1">
      <c r="A104" s="329"/>
      <c r="B104" s="330" t="s">
        <v>2820</v>
      </c>
      <c r="C104" s="812"/>
      <c r="D104" s="321"/>
      <c r="E104" s="813"/>
      <c r="F104" s="329"/>
      <c r="G104" s="329"/>
      <c r="H104" s="331"/>
      <c r="I104" s="329"/>
    </row>
    <row r="105" spans="1:10" s="231" customFormat="1" ht="21.75" customHeight="1">
      <c r="A105" s="329"/>
      <c r="B105" s="1868" t="s">
        <v>5645</v>
      </c>
      <c r="C105" s="321" t="s">
        <v>2722</v>
      </c>
      <c r="D105" s="321" t="s">
        <v>1082</v>
      </c>
      <c r="E105" s="814" t="s">
        <v>2821</v>
      </c>
      <c r="F105" s="235"/>
      <c r="G105" s="329"/>
      <c r="H105" s="331" t="s">
        <v>2822</v>
      </c>
      <c r="I105" s="329" t="s">
        <v>5643</v>
      </c>
    </row>
    <row r="106" spans="1:10" s="231" customFormat="1" ht="23.25" customHeight="1">
      <c r="A106" s="329"/>
      <c r="B106" s="2137" t="s">
        <v>5646</v>
      </c>
      <c r="C106" s="785" t="s">
        <v>2724</v>
      </c>
      <c r="D106" s="321"/>
      <c r="E106" s="235"/>
      <c r="F106" s="329"/>
      <c r="G106" s="329"/>
      <c r="H106" s="331"/>
      <c r="I106" s="329" t="s">
        <v>2789</v>
      </c>
    </row>
    <row r="107" spans="1:10" s="231" customFormat="1" ht="24" customHeight="1">
      <c r="A107" s="329"/>
      <c r="B107" s="2137" t="s">
        <v>5647</v>
      </c>
      <c r="C107" s="801" t="s">
        <v>2726</v>
      </c>
      <c r="D107" s="321"/>
      <c r="E107" s="329"/>
      <c r="F107" s="329"/>
      <c r="G107" s="329"/>
      <c r="H107" s="331"/>
      <c r="I107" s="329"/>
    </row>
    <row r="108" spans="1:10" s="231" customFormat="1" ht="24" customHeight="1">
      <c r="A108" s="329"/>
      <c r="B108" s="2137" t="s">
        <v>5648</v>
      </c>
      <c r="C108" s="801"/>
      <c r="D108" s="321"/>
      <c r="E108" s="329"/>
      <c r="F108" s="329"/>
      <c r="G108" s="329"/>
      <c r="H108" s="331"/>
      <c r="I108" s="329"/>
    </row>
    <row r="109" spans="1:10" s="231" customFormat="1" ht="19.5" customHeight="1">
      <c r="A109" s="329"/>
      <c r="B109" s="815" t="s">
        <v>2823</v>
      </c>
      <c r="C109" s="321" t="s">
        <v>4473</v>
      </c>
      <c r="D109" s="321"/>
      <c r="E109" s="329" t="s">
        <v>2809</v>
      </c>
      <c r="F109" s="2138">
        <v>4000</v>
      </c>
      <c r="G109" s="331" t="s">
        <v>319</v>
      </c>
      <c r="H109" s="2136">
        <v>23437</v>
      </c>
      <c r="I109" s="329"/>
      <c r="J109" s="2139" t="s">
        <v>5649</v>
      </c>
    </row>
    <row r="110" spans="1:10" s="231" customFormat="1" ht="17.25" customHeight="1">
      <c r="A110" s="329"/>
      <c r="B110" s="326" t="s">
        <v>2824</v>
      </c>
      <c r="C110" s="785"/>
      <c r="D110" s="321" t="s">
        <v>1082</v>
      </c>
      <c r="E110" s="329" t="s">
        <v>2810</v>
      </c>
      <c r="F110" s="329"/>
      <c r="G110" s="329"/>
      <c r="H110" s="2135"/>
      <c r="I110" s="329"/>
    </row>
    <row r="111" spans="1:10" s="231" customFormat="1" ht="22.5" customHeight="1">
      <c r="A111" s="816"/>
      <c r="B111" s="817" t="s">
        <v>2825</v>
      </c>
      <c r="C111" s="818"/>
      <c r="D111" s="233"/>
      <c r="E111" s="234"/>
      <c r="F111" s="234"/>
      <c r="G111" s="234"/>
      <c r="H111" s="233"/>
      <c r="I111" s="234"/>
    </row>
    <row r="112" spans="1:10" s="231" customFormat="1" ht="23.25" customHeight="1">
      <c r="A112" s="329"/>
      <c r="B112" s="784" t="s">
        <v>2826</v>
      </c>
      <c r="C112" s="82"/>
      <c r="D112" s="331"/>
      <c r="E112" s="329"/>
      <c r="F112" s="329"/>
      <c r="G112" s="329"/>
      <c r="H112" s="321" t="s">
        <v>2554</v>
      </c>
      <c r="I112" s="1804" t="s">
        <v>2476</v>
      </c>
    </row>
    <row r="113" spans="1:9" s="231" customFormat="1" ht="37.5">
      <c r="A113" s="329"/>
      <c r="B113" s="326" t="s">
        <v>2827</v>
      </c>
      <c r="C113" s="321" t="s">
        <v>2666</v>
      </c>
      <c r="D113" s="331" t="s">
        <v>1082</v>
      </c>
      <c r="E113" s="329" t="s">
        <v>2828</v>
      </c>
      <c r="F113" s="329"/>
      <c r="G113" s="329"/>
      <c r="H113" s="331"/>
      <c r="I113" s="2131" t="s">
        <v>2414</v>
      </c>
    </row>
    <row r="114" spans="1:9" s="231" customFormat="1" ht="21.75" customHeight="1">
      <c r="A114" s="329"/>
      <c r="B114" s="819"/>
      <c r="C114" s="331"/>
      <c r="D114" s="331"/>
      <c r="E114" s="329" t="s">
        <v>2829</v>
      </c>
      <c r="F114" s="329"/>
      <c r="G114" s="329"/>
      <c r="H114" s="331"/>
      <c r="I114" s="329"/>
    </row>
    <row r="115" spans="1:9" s="231" customFormat="1" ht="21" customHeight="1">
      <c r="A115" s="329"/>
      <c r="B115" s="326" t="s">
        <v>2830</v>
      </c>
      <c r="C115" s="331" t="s">
        <v>2831</v>
      </c>
      <c r="D115" s="331" t="s">
        <v>1082</v>
      </c>
      <c r="E115" s="329" t="s">
        <v>2832</v>
      </c>
      <c r="F115" s="329"/>
      <c r="G115" s="329"/>
      <c r="H115" s="331"/>
      <c r="I115" s="329"/>
    </row>
    <row r="116" spans="1:9" s="231" customFormat="1" ht="22.5" customHeight="1">
      <c r="A116" s="329"/>
      <c r="B116" s="330" t="s">
        <v>2833</v>
      </c>
      <c r="C116" s="331" t="s">
        <v>2834</v>
      </c>
      <c r="D116" s="331" t="s">
        <v>1082</v>
      </c>
      <c r="E116" s="235" t="s">
        <v>2835</v>
      </c>
      <c r="F116" s="2138">
        <v>1000</v>
      </c>
      <c r="G116" s="331" t="s">
        <v>319</v>
      </c>
      <c r="H116" s="331"/>
      <c r="I116" s="329"/>
    </row>
    <row r="117" spans="1:9" s="231" customFormat="1" ht="23.25" customHeight="1">
      <c r="A117" s="329"/>
      <c r="B117" s="330"/>
      <c r="C117" s="331" t="s">
        <v>5650</v>
      </c>
      <c r="D117" s="331"/>
      <c r="E117" s="329" t="s">
        <v>5651</v>
      </c>
      <c r="F117" s="329"/>
      <c r="G117" s="329"/>
      <c r="H117" s="331"/>
      <c r="I117" s="329"/>
    </row>
    <row r="118" spans="1:9" s="231" customFormat="1" ht="18.75">
      <c r="A118" s="329"/>
      <c r="B118" s="784" t="s">
        <v>2836</v>
      </c>
      <c r="C118" s="331"/>
      <c r="D118" s="331"/>
      <c r="E118" s="329"/>
      <c r="F118" s="329"/>
      <c r="G118" s="329"/>
      <c r="H118" s="331"/>
      <c r="I118" s="329"/>
    </row>
    <row r="119" spans="1:9" s="231" customFormat="1" ht="37.5">
      <c r="A119" s="329"/>
      <c r="B119" s="330" t="s">
        <v>2837</v>
      </c>
      <c r="C119" s="331" t="s">
        <v>2797</v>
      </c>
      <c r="D119" s="331" t="s">
        <v>1082</v>
      </c>
      <c r="E119" s="329" t="s">
        <v>2838</v>
      </c>
      <c r="F119" s="329"/>
      <c r="G119" s="329"/>
      <c r="H119" s="321" t="s">
        <v>2554</v>
      </c>
      <c r="I119" s="1804" t="s">
        <v>2476</v>
      </c>
    </row>
    <row r="120" spans="1:9" s="231" customFormat="1" ht="23.25" customHeight="1">
      <c r="A120" s="329"/>
      <c r="B120" s="330" t="s">
        <v>2839</v>
      </c>
      <c r="C120" s="331" t="s">
        <v>2840</v>
      </c>
      <c r="D120" s="331"/>
      <c r="E120" s="329" t="s">
        <v>2841</v>
      </c>
      <c r="F120" s="329"/>
      <c r="G120" s="329"/>
      <c r="H120" s="331"/>
      <c r="I120" s="2131" t="s">
        <v>2414</v>
      </c>
    </row>
    <row r="121" spans="1:9" s="231" customFormat="1" ht="24.75" customHeight="1">
      <c r="A121" s="329"/>
      <c r="B121" s="330"/>
      <c r="C121" s="331"/>
      <c r="D121" s="331"/>
      <c r="E121" s="329" t="s">
        <v>2842</v>
      </c>
      <c r="F121" s="329"/>
      <c r="G121" s="329"/>
      <c r="H121" s="331"/>
      <c r="I121" s="329"/>
    </row>
    <row r="122" spans="1:9" s="231" customFormat="1" ht="23.25" customHeight="1">
      <c r="A122" s="329"/>
      <c r="B122" s="811" t="s">
        <v>2843</v>
      </c>
      <c r="C122" s="321"/>
      <c r="D122" s="331"/>
      <c r="E122" s="329"/>
      <c r="F122" s="329"/>
      <c r="G122" s="329"/>
      <c r="H122" s="321" t="s">
        <v>2554</v>
      </c>
      <c r="I122" s="1804" t="s">
        <v>2476</v>
      </c>
    </row>
    <row r="123" spans="1:9" s="231" customFormat="1" ht="23.25" customHeight="1">
      <c r="A123" s="329"/>
      <c r="B123" s="330" t="s">
        <v>2844</v>
      </c>
      <c r="C123" s="321" t="s">
        <v>2786</v>
      </c>
      <c r="D123" s="331" t="s">
        <v>1082</v>
      </c>
      <c r="E123" s="329" t="s">
        <v>2845</v>
      </c>
      <c r="F123" s="329"/>
      <c r="G123" s="329"/>
      <c r="H123" s="331"/>
      <c r="I123" s="2131" t="s">
        <v>2414</v>
      </c>
    </row>
    <row r="124" spans="1:9" s="231" customFormat="1" ht="23.25" customHeight="1">
      <c r="A124" s="329"/>
      <c r="B124" s="330"/>
      <c r="C124" s="321" t="s">
        <v>2789</v>
      </c>
      <c r="D124" s="331"/>
      <c r="E124" s="329" t="s">
        <v>2846</v>
      </c>
      <c r="F124" s="329"/>
      <c r="G124" s="329"/>
      <c r="H124" s="331"/>
      <c r="I124" s="329"/>
    </row>
    <row r="125" spans="1:9" s="231" customFormat="1" ht="21.75" customHeight="1">
      <c r="A125" s="329"/>
      <c r="B125" s="330" t="s">
        <v>2847</v>
      </c>
      <c r="C125" s="331"/>
      <c r="D125" s="331"/>
      <c r="E125" s="235"/>
      <c r="F125" s="329"/>
      <c r="G125" s="329"/>
      <c r="H125" s="331"/>
      <c r="I125" s="329"/>
    </row>
    <row r="126" spans="1:9" s="231" customFormat="1" ht="24.75" customHeight="1">
      <c r="A126" s="329"/>
      <c r="B126" s="330" t="s">
        <v>2848</v>
      </c>
      <c r="C126" s="321" t="s">
        <v>2786</v>
      </c>
      <c r="D126" s="331" t="s">
        <v>1082</v>
      </c>
      <c r="E126" s="329" t="s">
        <v>2849</v>
      </c>
      <c r="F126" s="329"/>
      <c r="G126" s="329"/>
      <c r="H126" s="331"/>
      <c r="I126" s="329"/>
    </row>
    <row r="127" spans="1:9" s="231" customFormat="1" ht="23.25" customHeight="1">
      <c r="A127" s="329"/>
      <c r="B127" s="330" t="s">
        <v>2850</v>
      </c>
      <c r="C127" s="321" t="s">
        <v>2789</v>
      </c>
      <c r="D127" s="331"/>
      <c r="E127" s="329" t="s">
        <v>2851</v>
      </c>
      <c r="F127" s="329"/>
      <c r="G127" s="329"/>
      <c r="H127" s="331"/>
      <c r="I127" s="329"/>
    </row>
    <row r="128" spans="1:9" s="231" customFormat="1" ht="23.25" customHeight="1">
      <c r="A128" s="329"/>
      <c r="B128" s="330" t="s">
        <v>2852</v>
      </c>
      <c r="C128" s="331"/>
      <c r="D128" s="331"/>
      <c r="E128" s="329"/>
      <c r="F128" s="329"/>
      <c r="G128" s="329"/>
      <c r="H128" s="331"/>
      <c r="I128" s="329"/>
    </row>
    <row r="129" spans="1:10" s="231" customFormat="1" ht="23.25" customHeight="1">
      <c r="A129" s="329"/>
      <c r="B129" s="330" t="s">
        <v>2853</v>
      </c>
      <c r="C129" s="331"/>
      <c r="D129" s="331"/>
      <c r="E129" s="329"/>
      <c r="F129" s="329"/>
      <c r="G129" s="329"/>
      <c r="H129" s="331"/>
      <c r="I129" s="329"/>
    </row>
    <row r="130" spans="1:10" s="231" customFormat="1" ht="23.25" customHeight="1">
      <c r="A130" s="329"/>
      <c r="B130" s="330" t="s">
        <v>5652</v>
      </c>
      <c r="C130" s="321" t="s">
        <v>5653</v>
      </c>
      <c r="D130" s="331" t="s">
        <v>1082</v>
      </c>
      <c r="E130" s="329" t="s">
        <v>2854</v>
      </c>
      <c r="F130" s="329"/>
      <c r="G130" s="329" t="s">
        <v>2855</v>
      </c>
      <c r="H130" s="321" t="s">
        <v>2554</v>
      </c>
      <c r="I130" s="1804" t="s">
        <v>2476</v>
      </c>
    </row>
    <row r="131" spans="1:10" s="231" customFormat="1" ht="23.25" customHeight="1">
      <c r="A131" s="329"/>
      <c r="B131" s="330" t="s">
        <v>5654</v>
      </c>
      <c r="C131" s="321" t="s">
        <v>2669</v>
      </c>
      <c r="D131" s="331"/>
      <c r="E131" s="329"/>
      <c r="F131" s="329"/>
      <c r="G131" s="142"/>
      <c r="H131" s="321"/>
      <c r="I131" s="1804"/>
    </row>
    <row r="132" spans="1:10" s="231" customFormat="1" ht="22.5" customHeight="1">
      <c r="A132" s="329" t="s">
        <v>5655</v>
      </c>
      <c r="B132" s="330" t="s">
        <v>2856</v>
      </c>
      <c r="C132" s="321" t="s">
        <v>2789</v>
      </c>
      <c r="D132" s="331" t="s">
        <v>1082</v>
      </c>
      <c r="E132" s="329" t="s">
        <v>2857</v>
      </c>
      <c r="F132" s="329"/>
      <c r="H132" s="2136">
        <v>23377</v>
      </c>
      <c r="I132" s="2131" t="s">
        <v>2414</v>
      </c>
    </row>
    <row r="133" spans="1:10" s="231" customFormat="1" ht="18.75">
      <c r="A133" s="329"/>
      <c r="B133" s="330"/>
      <c r="C133" s="321"/>
      <c r="D133" s="331"/>
      <c r="E133" s="329"/>
      <c r="F133" s="329"/>
      <c r="G133" s="329"/>
      <c r="H133" s="331"/>
      <c r="I133" s="329"/>
    </row>
    <row r="134" spans="1:10" s="231" customFormat="1" ht="21" customHeight="1">
      <c r="A134" s="329"/>
      <c r="B134" s="330" t="s">
        <v>2858</v>
      </c>
      <c r="C134" s="321" t="s">
        <v>2789</v>
      </c>
      <c r="D134" s="331" t="s">
        <v>1082</v>
      </c>
      <c r="E134" s="329" t="s">
        <v>2859</v>
      </c>
      <c r="F134" s="329"/>
      <c r="G134" s="329"/>
      <c r="H134" s="2136">
        <v>23285</v>
      </c>
      <c r="I134" s="329"/>
    </row>
    <row r="135" spans="1:10" s="231" customFormat="1" ht="21" customHeight="1">
      <c r="A135" s="329"/>
      <c r="B135" s="326" t="s">
        <v>2860</v>
      </c>
      <c r="C135" s="331"/>
      <c r="D135" s="331"/>
      <c r="E135" s="329" t="s">
        <v>2861</v>
      </c>
      <c r="F135" s="329"/>
      <c r="G135" s="329"/>
      <c r="H135" s="331"/>
      <c r="I135" s="329"/>
    </row>
    <row r="136" spans="1:10" s="231" customFormat="1" ht="21" customHeight="1">
      <c r="A136" s="329"/>
      <c r="B136" s="787"/>
      <c r="C136" s="331"/>
      <c r="D136" s="331"/>
      <c r="E136" s="329"/>
      <c r="F136" s="329"/>
      <c r="G136" s="329"/>
      <c r="H136" s="331"/>
      <c r="I136" s="329"/>
    </row>
    <row r="137" spans="1:10" s="231" customFormat="1" ht="21.75" customHeight="1">
      <c r="A137" s="329"/>
      <c r="B137" s="326" t="s">
        <v>2862</v>
      </c>
      <c r="C137" s="331" t="s">
        <v>2863</v>
      </c>
      <c r="D137" s="321" t="s">
        <v>1082</v>
      </c>
      <c r="E137" s="329" t="s">
        <v>2864</v>
      </c>
      <c r="F137" s="235"/>
      <c r="G137" s="235"/>
      <c r="H137" s="321" t="s">
        <v>2554</v>
      </c>
      <c r="I137" s="329"/>
      <c r="J137" s="2139" t="s">
        <v>5656</v>
      </c>
    </row>
    <row r="138" spans="1:10" s="1840" customFormat="1" ht="18.75">
      <c r="A138" s="1803"/>
      <c r="B138" s="2140" t="s">
        <v>2865</v>
      </c>
      <c r="C138" s="1804"/>
      <c r="D138" s="1804"/>
      <c r="E138" s="2141"/>
      <c r="F138" s="1803"/>
      <c r="G138" s="1803"/>
      <c r="H138" s="1804"/>
      <c r="I138" s="1804"/>
    </row>
    <row r="139" spans="1:10" s="1840" customFormat="1" ht="37.5">
      <c r="A139" s="1803"/>
      <c r="B139" s="2142" t="s">
        <v>2866</v>
      </c>
      <c r="C139" s="1804" t="s">
        <v>2867</v>
      </c>
      <c r="D139" s="2131" t="s">
        <v>2868</v>
      </c>
      <c r="E139" s="1803" t="s">
        <v>2869</v>
      </c>
      <c r="F139" s="2143"/>
      <c r="G139" s="1804" t="s">
        <v>1890</v>
      </c>
      <c r="H139" s="1804" t="s">
        <v>2870</v>
      </c>
      <c r="I139" s="2131" t="s">
        <v>2414</v>
      </c>
    </row>
    <row r="140" spans="1:10" s="1840" customFormat="1" ht="18.75">
      <c r="A140" s="1803"/>
      <c r="B140" s="2142" t="s">
        <v>5657</v>
      </c>
      <c r="C140" s="1804"/>
      <c r="D140" s="2131"/>
      <c r="E140" s="1803" t="s">
        <v>2871</v>
      </c>
      <c r="F140" s="2144"/>
      <c r="G140" s="1803"/>
      <c r="H140" s="1804"/>
      <c r="I140" s="1804" t="s">
        <v>2476</v>
      </c>
    </row>
    <row r="141" spans="1:10" s="1840" customFormat="1" ht="18.75">
      <c r="A141" s="1803"/>
      <c r="B141" s="2142" t="s">
        <v>2872</v>
      </c>
      <c r="C141" s="1804"/>
      <c r="D141" s="1804"/>
      <c r="E141" s="1803"/>
      <c r="F141" s="1803"/>
      <c r="G141" s="1803"/>
      <c r="H141" s="1804"/>
      <c r="I141" s="1804"/>
    </row>
    <row r="142" spans="1:10" s="1840" customFormat="1" ht="18.75">
      <c r="A142" s="1803"/>
      <c r="B142" s="2142" t="s">
        <v>2873</v>
      </c>
      <c r="C142" s="1804" t="s">
        <v>2789</v>
      </c>
      <c r="D142" s="2131" t="s">
        <v>1909</v>
      </c>
      <c r="E142" s="1803" t="s">
        <v>2874</v>
      </c>
      <c r="F142" s="1803"/>
      <c r="G142" s="1803"/>
      <c r="H142" s="1804" t="s">
        <v>2875</v>
      </c>
      <c r="I142" s="1804" t="s">
        <v>2476</v>
      </c>
    </row>
    <row r="143" spans="1:10" s="1840" customFormat="1" ht="37.5">
      <c r="A143" s="1803"/>
      <c r="B143" s="2145" t="s">
        <v>2876</v>
      </c>
      <c r="C143" s="1947" t="s">
        <v>1397</v>
      </c>
      <c r="D143" s="1947" t="s">
        <v>2877</v>
      </c>
      <c r="E143" s="1803" t="s">
        <v>2874</v>
      </c>
      <c r="F143" s="2146"/>
      <c r="G143" s="2147"/>
      <c r="H143" s="1804" t="s">
        <v>2878</v>
      </c>
      <c r="I143" s="2131" t="s">
        <v>2414</v>
      </c>
    </row>
    <row r="144" spans="1:10" s="1840" customFormat="1" ht="18.75">
      <c r="A144" s="1803"/>
      <c r="B144" s="2145" t="s">
        <v>2879</v>
      </c>
      <c r="C144" s="1804"/>
      <c r="D144" s="1804"/>
      <c r="E144" s="1803"/>
      <c r="F144" s="1803"/>
      <c r="G144" s="1803"/>
      <c r="H144" s="1804"/>
      <c r="I144" s="2131"/>
    </row>
    <row r="145" spans="1:9" s="231" customFormat="1" ht="18.75">
      <c r="A145" s="1501"/>
      <c r="B145" s="2148"/>
      <c r="C145" s="2149"/>
      <c r="D145" s="2149"/>
      <c r="E145" s="2150" t="s">
        <v>427</v>
      </c>
      <c r="F145" s="2151">
        <f>SUM(F29:F144)</f>
        <v>5000</v>
      </c>
      <c r="G145" s="1501"/>
      <c r="H145" s="1502"/>
      <c r="I145" s="1501"/>
    </row>
    <row r="146" spans="1:9" s="231" customFormat="1" ht="18.75">
      <c r="B146" s="787"/>
      <c r="C146" s="788"/>
      <c r="D146" s="788"/>
      <c r="H146" s="1841"/>
    </row>
  </sheetData>
  <mergeCells count="11">
    <mergeCell ref="I27:I28"/>
    <mergeCell ref="A1:I1"/>
    <mergeCell ref="A2:I2"/>
    <mergeCell ref="C5:E5"/>
    <mergeCell ref="A27:A28"/>
    <mergeCell ref="B27:B28"/>
    <mergeCell ref="C27:C28"/>
    <mergeCell ref="D27:D28"/>
    <mergeCell ref="E27:E28"/>
    <mergeCell ref="F27:G27"/>
    <mergeCell ref="H27:H28"/>
  </mergeCells>
  <printOptions horizontalCentered="1" verticalCentered="1"/>
  <pageMargins left="0.19685039370078741" right="0.19685039370078741" top="0.19685039370078741" bottom="0.19685039370078741" header="0" footer="0"/>
  <pageSetup paperSize="9" orientation="landscape" horizontalDpi="4294967293" verticalDpi="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B64" workbookViewId="0">
      <selection activeCell="F76" sqref="F76"/>
    </sheetView>
  </sheetViews>
  <sheetFormatPr defaultColWidth="9" defaultRowHeight="21"/>
  <cols>
    <col min="1" max="1" width="5.25" style="354" customWidth="1"/>
    <col min="2" max="2" width="49.375" style="354" customWidth="1"/>
    <col min="3" max="3" width="11.375" style="353" customWidth="1"/>
    <col min="4" max="4" width="12.75" style="353" customWidth="1"/>
    <col min="5" max="5" width="20" style="354" customWidth="1"/>
    <col min="6" max="6" width="10.875" style="1160" customWidth="1"/>
    <col min="7" max="7" width="8.75" style="354" customWidth="1"/>
    <col min="8" max="8" width="10.375" style="353" customWidth="1"/>
    <col min="9" max="9" width="9.75" style="353" customWidth="1"/>
    <col min="10" max="16384" width="9" style="354"/>
  </cols>
  <sheetData>
    <row r="1" spans="1:9">
      <c r="A1" s="3257" t="s">
        <v>333</v>
      </c>
      <c r="B1" s="3257"/>
      <c r="C1" s="3257"/>
      <c r="D1" s="3257"/>
      <c r="E1" s="3257"/>
      <c r="F1" s="3257"/>
      <c r="G1" s="3257"/>
      <c r="H1" s="3257"/>
      <c r="I1" s="3257"/>
    </row>
    <row r="2" spans="1:9" s="1" customFormat="1">
      <c r="A2" s="3157" t="s">
        <v>580</v>
      </c>
      <c r="B2" s="3157"/>
      <c r="C2" s="3157"/>
      <c r="D2" s="3157"/>
      <c r="E2" s="3157"/>
      <c r="F2" s="3157"/>
      <c r="G2" s="3157"/>
      <c r="H2" s="3157"/>
      <c r="I2" s="3157"/>
    </row>
    <row r="3" spans="1:9" s="1" customFormat="1">
      <c r="A3" s="915" t="s">
        <v>581</v>
      </c>
      <c r="B3" s="1073"/>
      <c r="C3" s="1073"/>
      <c r="D3" s="1073"/>
      <c r="E3" s="1" t="s">
        <v>4202</v>
      </c>
      <c r="F3" s="1073" t="s">
        <v>331</v>
      </c>
      <c r="G3" s="1073"/>
      <c r="H3" s="1073"/>
      <c r="I3" s="1073"/>
    </row>
    <row r="4" spans="1:9" s="996" customFormat="1">
      <c r="A4" s="1161" t="s">
        <v>582</v>
      </c>
      <c r="B4" s="1162"/>
      <c r="C4" s="1084"/>
      <c r="D4" s="1084"/>
      <c r="F4" s="1163"/>
      <c r="H4" s="1084"/>
      <c r="I4" s="1084"/>
    </row>
    <row r="5" spans="1:9" s="996" customFormat="1">
      <c r="A5" s="943" t="s">
        <v>329</v>
      </c>
      <c r="B5" s="1164"/>
      <c r="C5" s="1084"/>
      <c r="D5" s="1084"/>
      <c r="F5" s="1163"/>
      <c r="H5" s="1084"/>
      <c r="I5" s="1084"/>
    </row>
    <row r="6" spans="1:9" s="996" customFormat="1">
      <c r="B6" s="1083" t="s">
        <v>583</v>
      </c>
      <c r="C6" s="1084"/>
      <c r="D6" s="1084"/>
      <c r="H6" s="1084"/>
      <c r="I6" s="1084"/>
    </row>
    <row r="7" spans="1:9" s="996" customFormat="1">
      <c r="B7" s="1165" t="s">
        <v>584</v>
      </c>
      <c r="C7" s="1084"/>
      <c r="D7" s="1084"/>
      <c r="H7" s="1084"/>
      <c r="I7" s="1084"/>
    </row>
    <row r="8" spans="1:9" s="996" customFormat="1">
      <c r="B8" s="1165" t="s">
        <v>585</v>
      </c>
      <c r="C8" s="1084"/>
      <c r="D8" s="1084"/>
      <c r="H8" s="1084"/>
      <c r="I8" s="1084"/>
    </row>
    <row r="9" spans="1:9" s="996" customFormat="1">
      <c r="B9" s="1165" t="s">
        <v>586</v>
      </c>
      <c r="C9" s="1084"/>
      <c r="D9" s="1084"/>
      <c r="H9" s="1084"/>
      <c r="I9" s="1084"/>
    </row>
    <row r="10" spans="1:9" s="996" customFormat="1">
      <c r="B10" s="1165" t="s">
        <v>587</v>
      </c>
      <c r="C10" s="1084"/>
      <c r="D10" s="1084"/>
      <c r="H10" s="1084"/>
      <c r="I10" s="1084"/>
    </row>
    <row r="11" spans="1:9" s="996" customFormat="1">
      <c r="B11" s="1083" t="s">
        <v>588</v>
      </c>
      <c r="C11" s="1084"/>
      <c r="D11" s="1084"/>
      <c r="H11" s="1084"/>
      <c r="I11" s="1084"/>
    </row>
    <row r="12" spans="1:9" s="996" customFormat="1">
      <c r="B12" s="1083" t="s">
        <v>589</v>
      </c>
      <c r="C12" s="1084"/>
      <c r="D12" s="1084"/>
      <c r="H12" s="1084"/>
      <c r="I12" s="1084"/>
    </row>
    <row r="13" spans="1:9" s="996" customFormat="1">
      <c r="B13" s="1083" t="s">
        <v>590</v>
      </c>
      <c r="C13" s="1084"/>
      <c r="D13" s="1084"/>
      <c r="H13" s="1084"/>
      <c r="I13" s="1084"/>
    </row>
    <row r="14" spans="1:9" s="996" customFormat="1">
      <c r="A14" s="943" t="s">
        <v>332</v>
      </c>
      <c r="B14" s="1164"/>
      <c r="C14" s="1084"/>
      <c r="D14" s="1084"/>
      <c r="F14" s="1163"/>
      <c r="H14" s="1084"/>
      <c r="I14" s="1084"/>
    </row>
    <row r="15" spans="1:9" s="996" customFormat="1">
      <c r="B15" s="1" t="s">
        <v>591</v>
      </c>
      <c r="C15" s="1084"/>
      <c r="D15" s="1084"/>
      <c r="F15" s="1163"/>
      <c r="H15" s="1084"/>
      <c r="I15" s="1084"/>
    </row>
    <row r="16" spans="1:9" s="996" customFormat="1">
      <c r="A16" s="996" t="s">
        <v>592</v>
      </c>
      <c r="B16" s="1"/>
      <c r="C16" s="1084"/>
      <c r="D16" s="1084"/>
      <c r="F16" s="1163"/>
      <c r="H16" s="1084"/>
      <c r="I16" s="1084"/>
    </row>
    <row r="17" spans="1:10" s="996" customFormat="1">
      <c r="A17" s="996" t="s">
        <v>593</v>
      </c>
      <c r="B17" s="1"/>
      <c r="C17" s="1084"/>
      <c r="D17" s="1084"/>
      <c r="F17" s="1163"/>
      <c r="H17" s="1084"/>
      <c r="I17" s="1084"/>
    </row>
    <row r="18" spans="1:10" s="996" customFormat="1">
      <c r="A18" s="996" t="s">
        <v>594</v>
      </c>
      <c r="B18" s="1"/>
      <c r="C18" s="1084"/>
      <c r="D18" s="1084"/>
      <c r="F18" s="1163"/>
      <c r="H18" s="1084"/>
      <c r="I18" s="1084"/>
    </row>
    <row r="19" spans="1:10" s="996" customFormat="1">
      <c r="A19" s="996" t="s">
        <v>595</v>
      </c>
      <c r="B19" s="1"/>
      <c r="C19" s="1084"/>
      <c r="D19" s="1084"/>
      <c r="F19" s="1163"/>
      <c r="H19" s="1084"/>
      <c r="I19" s="1084"/>
    </row>
    <row r="20" spans="1:10" s="1023" customFormat="1">
      <c r="A20" s="1023" t="s">
        <v>596</v>
      </c>
      <c r="C20" s="517"/>
      <c r="D20" s="517"/>
      <c r="E20" s="518"/>
      <c r="G20" s="517"/>
      <c r="H20" s="517"/>
      <c r="I20" s="517"/>
      <c r="J20" s="517"/>
    </row>
    <row r="21" spans="1:10" s="996" customFormat="1" ht="27.75" customHeight="1">
      <c r="A21" s="3258" t="s">
        <v>0</v>
      </c>
      <c r="B21" s="3258" t="s">
        <v>325</v>
      </c>
      <c r="C21" s="3258" t="s">
        <v>326</v>
      </c>
      <c r="D21" s="3258" t="s">
        <v>1</v>
      </c>
      <c r="E21" s="3258" t="s">
        <v>327</v>
      </c>
      <c r="F21" s="3260" t="s">
        <v>2</v>
      </c>
      <c r="G21" s="3260"/>
      <c r="H21" s="3258" t="s">
        <v>328</v>
      </c>
      <c r="I21" s="3258" t="s">
        <v>5</v>
      </c>
    </row>
    <row r="22" spans="1:10" s="996" customFormat="1" ht="38.25" customHeight="1">
      <c r="A22" s="3259"/>
      <c r="B22" s="3259"/>
      <c r="C22" s="3259"/>
      <c r="D22" s="3259"/>
      <c r="E22" s="3259"/>
      <c r="F22" s="1152" t="s">
        <v>3</v>
      </c>
      <c r="G22" s="1153" t="s">
        <v>4</v>
      </c>
      <c r="H22" s="3259"/>
      <c r="I22" s="3259"/>
    </row>
    <row r="23" spans="1:10" s="996" customFormat="1">
      <c r="A23" s="372"/>
      <c r="B23" s="1080" t="s">
        <v>4200</v>
      </c>
      <c r="C23" s="372"/>
      <c r="D23" s="372"/>
      <c r="E23" s="521"/>
      <c r="F23" s="1166"/>
      <c r="G23" s="521"/>
      <c r="H23" s="372"/>
      <c r="I23" s="372"/>
    </row>
    <row r="24" spans="1:10" s="996" customFormat="1" ht="42">
      <c r="A24" s="521"/>
      <c r="B24" s="1080" t="s">
        <v>4201</v>
      </c>
      <c r="C24" s="372"/>
      <c r="D24" s="372"/>
      <c r="E24" s="521"/>
      <c r="F24" s="1167"/>
      <c r="G24" s="521" t="s">
        <v>319</v>
      </c>
      <c r="H24" s="372"/>
      <c r="I24" s="372" t="s">
        <v>597</v>
      </c>
    </row>
    <row r="25" spans="1:10" s="996" customFormat="1">
      <c r="A25" s="521"/>
      <c r="B25" s="1168" t="s">
        <v>598</v>
      </c>
      <c r="C25" s="1169"/>
      <c r="D25" s="1093"/>
      <c r="E25" s="1170" t="s">
        <v>599</v>
      </c>
      <c r="F25" s="1171"/>
      <c r="G25" s="1172"/>
      <c r="H25" s="1169"/>
      <c r="I25" s="1169"/>
    </row>
    <row r="26" spans="1:10" s="996" customFormat="1" ht="42">
      <c r="A26" s="521"/>
      <c r="B26" s="1173" t="s">
        <v>600</v>
      </c>
      <c r="C26" s="1154" t="s">
        <v>601</v>
      </c>
      <c r="D26" s="372" t="s">
        <v>602</v>
      </c>
      <c r="E26" s="521"/>
      <c r="F26" s="1166"/>
      <c r="G26" s="1174"/>
      <c r="H26" s="1154" t="s">
        <v>603</v>
      </c>
      <c r="I26" s="1154"/>
    </row>
    <row r="27" spans="1:10" s="996" customFormat="1" ht="42">
      <c r="A27" s="521"/>
      <c r="B27" s="1175" t="s">
        <v>604</v>
      </c>
      <c r="C27" s="1169"/>
      <c r="D27" s="1093"/>
      <c r="E27" s="1176" t="s">
        <v>605</v>
      </c>
      <c r="F27" s="1171"/>
      <c r="G27" s="1172"/>
      <c r="H27" s="1169"/>
      <c r="I27" s="1169"/>
    </row>
    <row r="28" spans="1:10" s="996" customFormat="1">
      <c r="A28" s="521"/>
      <c r="B28" s="1174" t="s">
        <v>606</v>
      </c>
      <c r="C28" s="1154"/>
      <c r="D28" s="372"/>
      <c r="E28" s="372"/>
      <c r="F28" s="1166">
        <v>2000</v>
      </c>
      <c r="G28" s="1174" t="s">
        <v>319</v>
      </c>
      <c r="H28" s="1154"/>
      <c r="I28" s="1154"/>
    </row>
    <row r="29" spans="1:10" s="996" customFormat="1" ht="42">
      <c r="A29" s="521"/>
      <c r="B29" s="1174" t="s">
        <v>607</v>
      </c>
      <c r="C29" s="1154" t="s">
        <v>608</v>
      </c>
      <c r="D29" s="372" t="s">
        <v>609</v>
      </c>
      <c r="E29" s="521"/>
      <c r="F29" s="1166"/>
      <c r="G29" s="1174"/>
      <c r="H29" s="1154" t="s">
        <v>603</v>
      </c>
      <c r="I29" s="1154"/>
    </row>
    <row r="30" spans="1:10" s="996" customFormat="1" ht="42">
      <c r="A30" s="521"/>
      <c r="B30" s="1174" t="s">
        <v>610</v>
      </c>
      <c r="C30" s="1154" t="s">
        <v>611</v>
      </c>
      <c r="D30" s="372" t="s">
        <v>602</v>
      </c>
      <c r="E30" s="521"/>
      <c r="F30" s="1166"/>
      <c r="G30" s="1174"/>
      <c r="H30" s="1154" t="s">
        <v>603</v>
      </c>
      <c r="I30" s="1154"/>
    </row>
    <row r="31" spans="1:10" s="996" customFormat="1" ht="42">
      <c r="A31" s="372"/>
      <c r="B31" s="1174" t="s">
        <v>612</v>
      </c>
      <c r="C31" s="1154" t="s">
        <v>613</v>
      </c>
      <c r="D31" s="372" t="s">
        <v>602</v>
      </c>
      <c r="E31" s="521"/>
      <c r="F31" s="1166"/>
      <c r="G31" s="1174"/>
      <c r="H31" s="1154" t="s">
        <v>614</v>
      </c>
      <c r="I31" s="1154"/>
    </row>
    <row r="32" spans="1:10" s="996" customFormat="1" ht="126">
      <c r="A32" s="521"/>
      <c r="B32" s="1174" t="s">
        <v>615</v>
      </c>
      <c r="C32" s="1154" t="s">
        <v>616</v>
      </c>
      <c r="D32" s="1132" t="s">
        <v>617</v>
      </c>
      <c r="E32" s="521"/>
      <c r="F32" s="1166"/>
      <c r="G32" s="1174"/>
      <c r="H32" s="1154" t="s">
        <v>618</v>
      </c>
      <c r="I32" s="1154"/>
    </row>
    <row r="33" spans="1:9" s="996" customFormat="1" ht="42">
      <c r="A33" s="521"/>
      <c r="B33" s="1174" t="s">
        <v>619</v>
      </c>
      <c r="C33" s="1154" t="s">
        <v>620</v>
      </c>
      <c r="D33" s="372" t="s">
        <v>621</v>
      </c>
      <c r="E33" s="521"/>
      <c r="F33" s="1166"/>
      <c r="G33" s="1174"/>
      <c r="H33" s="1154" t="s">
        <v>622</v>
      </c>
      <c r="I33" s="1154"/>
    </row>
    <row r="34" spans="1:9" s="996" customFormat="1" ht="42">
      <c r="A34" s="521"/>
      <c r="B34" s="1174" t="s">
        <v>623</v>
      </c>
      <c r="C34" s="1154" t="s">
        <v>624</v>
      </c>
      <c r="D34" s="372" t="s">
        <v>625</v>
      </c>
      <c r="E34" s="521"/>
      <c r="F34" s="1166">
        <v>2000</v>
      </c>
      <c r="G34" s="1174" t="s">
        <v>319</v>
      </c>
      <c r="H34" s="1154" t="s">
        <v>626</v>
      </c>
      <c r="I34" s="1154"/>
    </row>
    <row r="35" spans="1:9" s="996" customFormat="1">
      <c r="A35" s="521"/>
      <c r="B35" s="1174" t="s">
        <v>627</v>
      </c>
      <c r="C35" s="1154"/>
      <c r="D35" s="372"/>
      <c r="E35" s="521"/>
      <c r="F35" s="1166"/>
      <c r="G35" s="1174"/>
      <c r="H35" s="1154"/>
      <c r="I35" s="1154"/>
    </row>
    <row r="36" spans="1:9" s="1178" customFormat="1">
      <c r="A36" s="557"/>
      <c r="B36" s="1174" t="s">
        <v>628</v>
      </c>
      <c r="C36" s="1154"/>
      <c r="D36" s="340"/>
      <c r="E36" s="557"/>
      <c r="F36" s="1177">
        <v>1000</v>
      </c>
      <c r="G36" s="1174" t="s">
        <v>319</v>
      </c>
      <c r="H36" s="1154"/>
      <c r="I36" s="1154"/>
    </row>
    <row r="37" spans="1:9" ht="42">
      <c r="A37" s="337"/>
      <c r="B37" s="1174" t="s">
        <v>629</v>
      </c>
      <c r="C37" s="1154" t="s">
        <v>630</v>
      </c>
      <c r="D37" s="336" t="s">
        <v>631</v>
      </c>
      <c r="E37" s="337"/>
      <c r="F37" s="1155"/>
      <c r="G37" s="1174"/>
      <c r="H37" s="1154" t="s">
        <v>626</v>
      </c>
      <c r="I37" s="1154"/>
    </row>
    <row r="38" spans="1:9">
      <c r="A38" s="337"/>
      <c r="B38" s="1174" t="s">
        <v>632</v>
      </c>
      <c r="C38" s="1154"/>
      <c r="D38" s="336"/>
      <c r="E38" s="337"/>
      <c r="F38" s="1155">
        <v>2000</v>
      </c>
      <c r="G38" s="1174" t="s">
        <v>319</v>
      </c>
      <c r="H38" s="1154"/>
      <c r="I38" s="1154"/>
    </row>
    <row r="39" spans="1:9">
      <c r="A39" s="337"/>
      <c r="B39" s="1174" t="s">
        <v>633</v>
      </c>
      <c r="C39" s="1154" t="s">
        <v>634</v>
      </c>
      <c r="D39" s="336" t="s">
        <v>635</v>
      </c>
      <c r="E39" s="337"/>
      <c r="F39" s="1155"/>
      <c r="G39" s="1174"/>
      <c r="H39" s="1154" t="s">
        <v>636</v>
      </c>
      <c r="I39" s="1154"/>
    </row>
    <row r="40" spans="1:9">
      <c r="A40" s="337"/>
      <c r="B40" s="1174" t="s">
        <v>637</v>
      </c>
      <c r="C40" s="1154" t="s">
        <v>634</v>
      </c>
      <c r="D40" s="336" t="s">
        <v>602</v>
      </c>
      <c r="E40" s="337"/>
      <c r="F40" s="1155"/>
      <c r="G40" s="1174"/>
      <c r="H40" s="1154" t="s">
        <v>636</v>
      </c>
      <c r="I40" s="1154"/>
    </row>
    <row r="41" spans="1:9">
      <c r="A41" s="337"/>
      <c r="B41" s="1174" t="s">
        <v>638</v>
      </c>
      <c r="C41" s="1154" t="s">
        <v>639</v>
      </c>
      <c r="D41" s="336" t="s">
        <v>640</v>
      </c>
      <c r="E41" s="337"/>
      <c r="F41" s="1155"/>
      <c r="G41" s="1174"/>
      <c r="H41" s="1154" t="s">
        <v>641</v>
      </c>
      <c r="I41" s="1154"/>
    </row>
    <row r="42" spans="1:9" ht="42">
      <c r="A42" s="337"/>
      <c r="B42" s="1174" t="s">
        <v>642</v>
      </c>
      <c r="C42" s="1154" t="s">
        <v>643</v>
      </c>
      <c r="D42" s="336" t="s">
        <v>644</v>
      </c>
      <c r="E42" s="337"/>
      <c r="F42" s="1155"/>
      <c r="G42" s="1174"/>
      <c r="H42" s="1154" t="s">
        <v>645</v>
      </c>
      <c r="I42" s="1154"/>
    </row>
    <row r="43" spans="1:9" ht="42">
      <c r="A43" s="337"/>
      <c r="B43" s="1174" t="s">
        <v>646</v>
      </c>
      <c r="C43" s="1154" t="s">
        <v>647</v>
      </c>
      <c r="D43" s="336" t="s">
        <v>644</v>
      </c>
      <c r="E43" s="337"/>
      <c r="F43" s="1155"/>
      <c r="G43" s="1174"/>
      <c r="H43" s="1154" t="s">
        <v>648</v>
      </c>
      <c r="I43" s="1154"/>
    </row>
    <row r="44" spans="1:9">
      <c r="A44" s="337"/>
      <c r="B44" s="1174" t="s">
        <v>649</v>
      </c>
      <c r="C44" s="1154" t="s">
        <v>650</v>
      </c>
      <c r="D44" s="336" t="s">
        <v>651</v>
      </c>
      <c r="E44" s="337"/>
      <c r="F44" s="1155"/>
      <c r="G44" s="1174"/>
      <c r="H44" s="1156">
        <v>23437</v>
      </c>
      <c r="I44" s="1154"/>
    </row>
    <row r="45" spans="1:9">
      <c r="A45" s="337"/>
      <c r="B45" s="1174" t="s">
        <v>652</v>
      </c>
      <c r="C45" s="1154" t="s">
        <v>653</v>
      </c>
      <c r="D45" s="336" t="s">
        <v>602</v>
      </c>
      <c r="E45" s="337"/>
      <c r="F45" s="1155">
        <v>1000</v>
      </c>
      <c r="G45" s="1174" t="s">
        <v>319</v>
      </c>
      <c r="H45" s="1154" t="s">
        <v>654</v>
      </c>
      <c r="I45" s="1154"/>
    </row>
    <row r="46" spans="1:9" ht="42">
      <c r="A46" s="337"/>
      <c r="B46" s="1179" t="s">
        <v>655</v>
      </c>
      <c r="C46" s="1154" t="s">
        <v>656</v>
      </c>
      <c r="D46" s="336"/>
      <c r="E46" s="337"/>
      <c r="F46" s="1155"/>
      <c r="G46" s="1174"/>
      <c r="H46" s="1154" t="s">
        <v>559</v>
      </c>
      <c r="I46" s="1154"/>
    </row>
    <row r="47" spans="1:9">
      <c r="A47" s="337"/>
      <c r="B47" s="1175" t="s">
        <v>657</v>
      </c>
      <c r="C47" s="1169"/>
      <c r="D47" s="1180"/>
      <c r="E47" s="1181" t="s">
        <v>658</v>
      </c>
      <c r="F47" s="1182"/>
      <c r="G47" s="1172"/>
      <c r="H47" s="1169"/>
      <c r="I47" s="1169"/>
    </row>
    <row r="48" spans="1:9" s="996" customFormat="1">
      <c r="A48" s="521"/>
      <c r="B48" s="1183" t="s">
        <v>659</v>
      </c>
      <c r="C48" s="372" t="s">
        <v>660</v>
      </c>
      <c r="D48" s="372" t="s">
        <v>661</v>
      </c>
      <c r="E48" s="521"/>
      <c r="F48" s="521"/>
      <c r="G48" s="521"/>
      <c r="H48" s="1184">
        <v>23377</v>
      </c>
      <c r="I48" s="372"/>
    </row>
    <row r="49" spans="1:9" s="996" customFormat="1">
      <c r="A49" s="521"/>
      <c r="B49" s="1185" t="s">
        <v>662</v>
      </c>
      <c r="C49" s="372"/>
      <c r="D49" s="372" t="s">
        <v>661</v>
      </c>
      <c r="E49" s="521"/>
      <c r="F49" s="521"/>
      <c r="G49" s="521"/>
      <c r="H49" s="1184">
        <v>23377</v>
      </c>
      <c r="I49" s="372"/>
    </row>
    <row r="50" spans="1:9" ht="63">
      <c r="A50" s="337"/>
      <c r="B50" s="1174" t="s">
        <v>663</v>
      </c>
      <c r="C50" s="1154"/>
      <c r="D50" s="336"/>
      <c r="E50" s="337"/>
      <c r="F50" s="1155"/>
      <c r="G50" s="1174"/>
      <c r="H50" s="1154" t="s">
        <v>664</v>
      </c>
      <c r="I50" s="372"/>
    </row>
    <row r="51" spans="1:9" ht="42">
      <c r="A51" s="337"/>
      <c r="B51" s="1174" t="s">
        <v>665</v>
      </c>
      <c r="C51" s="1154"/>
      <c r="D51" s="336"/>
      <c r="E51" s="337"/>
      <c r="F51" s="1155"/>
      <c r="G51" s="1174"/>
      <c r="H51" s="1154" t="s">
        <v>664</v>
      </c>
      <c r="I51" s="372"/>
    </row>
    <row r="52" spans="1:9">
      <c r="A52" s="337"/>
      <c r="B52" s="1174" t="s">
        <v>666</v>
      </c>
      <c r="C52" s="1154"/>
      <c r="D52" s="336"/>
      <c r="E52" s="337"/>
      <c r="F52" s="1155"/>
      <c r="G52" s="1174"/>
      <c r="H52" s="1154" t="s">
        <v>664</v>
      </c>
      <c r="I52" s="372"/>
    </row>
    <row r="53" spans="1:9" s="996" customFormat="1">
      <c r="A53" s="521"/>
      <c r="B53" s="1185" t="s">
        <v>667</v>
      </c>
      <c r="C53" s="372" t="s">
        <v>668</v>
      </c>
      <c r="D53" s="372" t="s">
        <v>661</v>
      </c>
      <c r="E53" s="521"/>
      <c r="F53" s="521"/>
      <c r="G53" s="521"/>
      <c r="H53" s="1184">
        <v>23377</v>
      </c>
      <c r="I53" s="372"/>
    </row>
    <row r="54" spans="1:9" s="996" customFormat="1">
      <c r="A54" s="521"/>
      <c r="B54" s="1185" t="s">
        <v>669</v>
      </c>
      <c r="C54" s="372"/>
      <c r="D54" s="372" t="s">
        <v>661</v>
      </c>
      <c r="E54" s="521"/>
      <c r="F54" s="521"/>
      <c r="G54" s="521"/>
      <c r="H54" s="1184">
        <v>23377</v>
      </c>
      <c r="I54" s="372"/>
    </row>
    <row r="55" spans="1:9" s="996" customFormat="1">
      <c r="A55" s="521"/>
      <c r="B55" s="1185" t="s">
        <v>670</v>
      </c>
      <c r="C55" s="372"/>
      <c r="D55" s="372" t="s">
        <v>661</v>
      </c>
      <c r="E55" s="521"/>
      <c r="F55" s="521"/>
      <c r="G55" s="521"/>
      <c r="H55" s="1184">
        <v>23621</v>
      </c>
      <c r="I55" s="372"/>
    </row>
    <row r="56" spans="1:9">
      <c r="A56" s="337"/>
      <c r="B56" s="1168" t="s">
        <v>671</v>
      </c>
      <c r="C56" s="1169"/>
      <c r="D56" s="1180"/>
      <c r="E56" s="1181" t="s">
        <v>672</v>
      </c>
      <c r="F56" s="1182"/>
      <c r="G56" s="1172"/>
      <c r="H56" s="1169"/>
      <c r="I56" s="1169"/>
    </row>
    <row r="57" spans="1:9" ht="42">
      <c r="A57" s="337"/>
      <c r="B57" s="1174" t="s">
        <v>673</v>
      </c>
      <c r="C57" s="1154"/>
      <c r="D57" s="336" t="s">
        <v>661</v>
      </c>
      <c r="E57" s="337"/>
      <c r="F57" s="1155"/>
      <c r="G57" s="1174"/>
      <c r="H57" s="1154" t="s">
        <v>674</v>
      </c>
      <c r="I57" s="1154"/>
    </row>
    <row r="58" spans="1:9" ht="42">
      <c r="A58" s="337"/>
      <c r="B58" s="1174" t="s">
        <v>675</v>
      </c>
      <c r="C58" s="1154" t="s">
        <v>676</v>
      </c>
      <c r="D58" s="336" t="s">
        <v>661</v>
      </c>
      <c r="E58" s="337"/>
      <c r="F58" s="1155"/>
      <c r="G58" s="1174"/>
      <c r="H58" s="1154" t="s">
        <v>674</v>
      </c>
      <c r="I58" s="1154"/>
    </row>
    <row r="59" spans="1:9" ht="42">
      <c r="A59" s="337"/>
      <c r="B59" s="1174" t="s">
        <v>677</v>
      </c>
      <c r="C59" s="353" t="s">
        <v>678</v>
      </c>
      <c r="D59" s="1154" t="s">
        <v>679</v>
      </c>
      <c r="E59" s="337"/>
      <c r="F59" s="1155"/>
      <c r="G59" s="1174"/>
      <c r="H59" s="1154" t="s">
        <v>680</v>
      </c>
      <c r="I59" s="1154"/>
    </row>
    <row r="60" spans="1:9" ht="42">
      <c r="A60" s="337"/>
      <c r="B60" s="1174" t="s">
        <v>681</v>
      </c>
      <c r="C60" s="353" t="s">
        <v>678</v>
      </c>
      <c r="D60" s="1154" t="s">
        <v>682</v>
      </c>
      <c r="E60" s="337"/>
      <c r="F60" s="1155"/>
      <c r="G60" s="1174"/>
      <c r="H60" s="1154" t="s">
        <v>680</v>
      </c>
      <c r="I60" s="1154"/>
    </row>
    <row r="61" spans="1:9">
      <c r="A61" s="337"/>
      <c r="B61" s="1168" t="s">
        <v>683</v>
      </c>
      <c r="C61" s="1169"/>
      <c r="D61" s="1180"/>
      <c r="E61" s="1181" t="s">
        <v>684</v>
      </c>
      <c r="F61" s="1182"/>
      <c r="G61" s="1172"/>
      <c r="H61" s="1169"/>
      <c r="I61" s="1169"/>
    </row>
    <row r="62" spans="1:9" ht="63">
      <c r="A62" s="337"/>
      <c r="B62" s="1168" t="s">
        <v>685</v>
      </c>
      <c r="C62" s="1154"/>
      <c r="D62" s="336"/>
      <c r="E62" s="337"/>
      <c r="F62" s="1155"/>
      <c r="G62" s="1174"/>
      <c r="H62" s="1154"/>
      <c r="I62" s="1154"/>
    </row>
    <row r="63" spans="1:9" ht="42">
      <c r="A63" s="337"/>
      <c r="B63" s="1168" t="s">
        <v>686</v>
      </c>
      <c r="C63" s="1154" t="s">
        <v>390</v>
      </c>
      <c r="D63" s="336" t="s">
        <v>687</v>
      </c>
      <c r="E63" s="337"/>
      <c r="F63" s="1155">
        <v>7000</v>
      </c>
      <c r="G63" s="1174" t="s">
        <v>319</v>
      </c>
      <c r="H63" s="1154"/>
      <c r="I63" s="1156"/>
    </row>
    <row r="64" spans="1:9" ht="63">
      <c r="A64" s="337"/>
      <c r="B64" s="1168" t="s">
        <v>688</v>
      </c>
      <c r="C64" s="1169"/>
      <c r="D64" s="1180"/>
      <c r="E64" s="1157" t="s">
        <v>689</v>
      </c>
      <c r="F64" s="1182"/>
      <c r="G64" s="1172"/>
      <c r="H64" s="1169"/>
      <c r="I64" s="1169"/>
    </row>
    <row r="65" spans="1:9" ht="42">
      <c r="A65" s="348"/>
      <c r="B65" s="1186" t="s">
        <v>690</v>
      </c>
      <c r="C65" s="1187"/>
      <c r="D65" s="1188"/>
      <c r="E65" s="1189" t="s">
        <v>691</v>
      </c>
      <c r="F65" s="1190"/>
      <c r="G65" s="1191"/>
      <c r="H65" s="1187"/>
      <c r="I65" s="1187"/>
    </row>
    <row r="66" spans="1:9" ht="42">
      <c r="A66" s="337"/>
      <c r="B66" s="1179" t="s">
        <v>692</v>
      </c>
      <c r="C66" s="1154"/>
      <c r="D66" s="336"/>
      <c r="E66" s="337"/>
      <c r="F66" s="1155"/>
      <c r="G66" s="1174"/>
      <c r="H66" s="1156"/>
      <c r="I66" s="1156"/>
    </row>
    <row r="67" spans="1:9" ht="42">
      <c r="A67" s="337"/>
      <c r="B67" s="1179" t="s">
        <v>693</v>
      </c>
      <c r="C67" s="336" t="s">
        <v>694</v>
      </c>
      <c r="D67" s="336" t="s">
        <v>695</v>
      </c>
      <c r="E67" s="337"/>
      <c r="F67" s="1155"/>
      <c r="G67" s="337"/>
      <c r="H67" s="1192" t="s">
        <v>696</v>
      </c>
      <c r="I67" s="1156"/>
    </row>
    <row r="68" spans="1:9" ht="63">
      <c r="A68" s="337"/>
      <c r="B68" s="1179" t="s">
        <v>697</v>
      </c>
      <c r="C68" s="336" t="s">
        <v>698</v>
      </c>
      <c r="D68" s="336" t="s">
        <v>695</v>
      </c>
      <c r="E68" s="337"/>
      <c r="F68" s="1155"/>
      <c r="G68" s="337"/>
      <c r="H68" s="1193">
        <v>23102</v>
      </c>
      <c r="I68" s="1156"/>
    </row>
    <row r="69" spans="1:9" ht="63">
      <c r="A69" s="337"/>
      <c r="B69" s="1179" t="s">
        <v>699</v>
      </c>
      <c r="C69" s="336"/>
      <c r="D69" s="336"/>
      <c r="E69" s="337"/>
      <c r="F69" s="1155"/>
      <c r="G69" s="337"/>
      <c r="H69" s="336"/>
      <c r="I69" s="1156"/>
    </row>
    <row r="70" spans="1:9" ht="63">
      <c r="A70" s="1194"/>
      <c r="B70" s="1195" t="s">
        <v>700</v>
      </c>
      <c r="C70" s="1196"/>
      <c r="D70" s="1077" t="s">
        <v>701</v>
      </c>
      <c r="E70" s="1194"/>
      <c r="F70" s="1197"/>
      <c r="G70" s="1195"/>
      <c r="H70" s="1077" t="s">
        <v>636</v>
      </c>
      <c r="I70" s="1077"/>
    </row>
    <row r="71" spans="1:9">
      <c r="E71" s="1158" t="s">
        <v>579</v>
      </c>
      <c r="F71" s="1159">
        <f>F28+F34+F36+F38+F45+F63</f>
        <v>15000</v>
      </c>
      <c r="G71" s="823" t="s">
        <v>319</v>
      </c>
    </row>
  </sheetData>
  <mergeCells count="10">
    <mergeCell ref="A1:I1"/>
    <mergeCell ref="A2:I2"/>
    <mergeCell ref="A21:A22"/>
    <mergeCell ref="B21:B22"/>
    <mergeCell ref="C21:C22"/>
    <mergeCell ref="D21:D22"/>
    <mergeCell ref="E21:E22"/>
    <mergeCell ref="F21:G21"/>
    <mergeCell ref="H21:H22"/>
    <mergeCell ref="I21:I2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0"/>
  <sheetViews>
    <sheetView topLeftCell="A322" workbookViewId="0">
      <selection activeCell="U340" sqref="U340"/>
    </sheetView>
  </sheetViews>
  <sheetFormatPr defaultColWidth="9" defaultRowHeight="15"/>
  <cols>
    <col min="1" max="1" width="3" style="2785" customWidth="1"/>
    <col min="2" max="2" width="25.625" style="2785" customWidth="1"/>
    <col min="3" max="3" width="6.125" style="2785" customWidth="1"/>
    <col min="4" max="4" width="5" style="2785" customWidth="1"/>
    <col min="5" max="5" width="4.375" style="2785" customWidth="1"/>
    <col min="6" max="6" width="4.25" style="2785" customWidth="1"/>
    <col min="7" max="7" width="5.125" style="2785" customWidth="1"/>
    <col min="8" max="8" width="5.375" style="2785" customWidth="1"/>
    <col min="9" max="9" width="4.875" style="2785" customWidth="1"/>
    <col min="10" max="10" width="4.75" style="2785" customWidth="1"/>
    <col min="11" max="12" width="4.375" style="2785" customWidth="1"/>
    <col min="13" max="14" width="4.75" style="2785" customWidth="1"/>
    <col min="15" max="15" width="4.375" style="2785" customWidth="1"/>
    <col min="16" max="16" width="4.25" style="2785" customWidth="1"/>
    <col min="17" max="17" width="4.375" style="2785" customWidth="1"/>
    <col min="18" max="18" width="5.75" style="2785" customWidth="1"/>
    <col min="19" max="19" width="6.375" style="2785" customWidth="1"/>
    <col min="20" max="20" width="6" style="2785" customWidth="1"/>
    <col min="21" max="21" width="6.875" style="2785" customWidth="1"/>
    <col min="22" max="22" width="4.375" style="2785" customWidth="1"/>
    <col min="23" max="23" width="5.125" style="2785" customWidth="1"/>
    <col min="24" max="16384" width="9" style="2785"/>
  </cols>
  <sheetData>
    <row r="1" spans="1:29" ht="15.75">
      <c r="A1" s="3270" t="s">
        <v>962</v>
      </c>
      <c r="B1" s="3270"/>
      <c r="C1" s="3270"/>
      <c r="D1" s="3270"/>
      <c r="E1" s="3270"/>
      <c r="F1" s="3270"/>
      <c r="G1" s="3270"/>
      <c r="H1" s="3270"/>
      <c r="I1" s="3270"/>
      <c r="J1" s="3270"/>
      <c r="K1" s="3270"/>
      <c r="L1" s="3270"/>
      <c r="M1" s="3270"/>
      <c r="N1" s="3270"/>
      <c r="O1" s="3270"/>
      <c r="P1" s="3270"/>
      <c r="Q1" s="3270"/>
      <c r="R1" s="3270"/>
      <c r="S1" s="3270"/>
      <c r="T1" s="3270"/>
      <c r="U1" s="3270"/>
      <c r="V1" s="3270"/>
      <c r="W1" s="3270"/>
    </row>
    <row r="2" spans="1:29" ht="15.75">
      <c r="A2" s="3270" t="s">
        <v>963</v>
      </c>
      <c r="B2" s="3270"/>
      <c r="C2" s="3270"/>
      <c r="D2" s="3270"/>
      <c r="E2" s="3270"/>
      <c r="F2" s="3270"/>
      <c r="G2" s="3270"/>
      <c r="H2" s="3270"/>
      <c r="I2" s="3270"/>
      <c r="J2" s="3270"/>
      <c r="K2" s="3270"/>
      <c r="L2" s="3270"/>
      <c r="M2" s="3270"/>
      <c r="N2" s="3270"/>
      <c r="O2" s="3270"/>
      <c r="P2" s="3270"/>
      <c r="Q2" s="3270"/>
      <c r="R2" s="3270"/>
      <c r="S2" s="3270"/>
      <c r="T2" s="3270"/>
      <c r="U2" s="3270"/>
      <c r="V2" s="3270"/>
      <c r="W2" s="3270"/>
    </row>
    <row r="3" spans="1:29" ht="15.75">
      <c r="A3" s="3271" t="s">
        <v>964</v>
      </c>
      <c r="B3" s="3272"/>
      <c r="C3" s="3272"/>
      <c r="D3" s="3272"/>
      <c r="E3" s="3272"/>
      <c r="F3" s="3272"/>
      <c r="G3" s="3272"/>
      <c r="H3" s="3272"/>
      <c r="I3" s="3272"/>
      <c r="J3" s="3272"/>
      <c r="K3" s="3272"/>
      <c r="L3" s="3272"/>
      <c r="M3" s="3272"/>
      <c r="N3" s="3272"/>
      <c r="O3" s="3272"/>
      <c r="P3" s="3272"/>
      <c r="Q3" s="3272"/>
      <c r="R3" s="3272"/>
      <c r="S3" s="3272"/>
      <c r="T3" s="3272"/>
      <c r="U3" s="3272"/>
      <c r="V3" s="3272"/>
      <c r="W3" s="3272"/>
    </row>
    <row r="4" spans="1:29" ht="15.75">
      <c r="A4" s="3273" t="s">
        <v>965</v>
      </c>
      <c r="B4" s="3273"/>
    </row>
    <row r="5" spans="1:29" ht="15.75">
      <c r="B5" s="2786" t="s">
        <v>966</v>
      </c>
      <c r="C5" s="2786"/>
      <c r="D5" s="2786"/>
      <c r="E5" s="2786"/>
      <c r="F5" s="2786"/>
      <c r="G5" s="2786"/>
      <c r="H5" s="2787"/>
      <c r="I5" s="2787"/>
      <c r="J5" s="2787"/>
      <c r="K5" s="2787"/>
    </row>
    <row r="6" spans="1:29" ht="15.75">
      <c r="B6" s="2786" t="s">
        <v>967</v>
      </c>
      <c r="C6" s="2786"/>
      <c r="D6" s="2786"/>
      <c r="E6" s="2786"/>
      <c r="F6" s="2786"/>
      <c r="G6" s="2786"/>
      <c r="H6" s="2787"/>
      <c r="I6" s="2787"/>
      <c r="J6" s="2787"/>
      <c r="K6" s="2787"/>
    </row>
    <row r="7" spans="1:29" ht="15.75">
      <c r="B7" s="2786" t="s">
        <v>968</v>
      </c>
      <c r="C7" s="2786"/>
      <c r="D7" s="2786"/>
      <c r="E7" s="2786"/>
      <c r="F7" s="2786"/>
      <c r="G7" s="2786"/>
      <c r="H7" s="2787"/>
      <c r="I7" s="2787"/>
      <c r="J7" s="2787"/>
      <c r="K7" s="2787"/>
    </row>
    <row r="8" spans="1:29" ht="15.75">
      <c r="B8" s="2786" t="s">
        <v>6327</v>
      </c>
      <c r="C8" s="2786"/>
      <c r="D8" s="2786"/>
      <c r="E8" s="2786"/>
      <c r="F8" s="2786"/>
      <c r="G8" s="2786"/>
      <c r="H8" s="2787"/>
      <c r="I8" s="2787"/>
      <c r="J8" s="2787"/>
      <c r="K8" s="2787"/>
    </row>
    <row r="9" spans="1:29" ht="21.75" customHeight="1">
      <c r="A9" s="3267" t="s">
        <v>0</v>
      </c>
      <c r="B9" s="3267" t="s">
        <v>969</v>
      </c>
      <c r="C9" s="3267" t="s">
        <v>970</v>
      </c>
      <c r="D9" s="3275" t="s">
        <v>971</v>
      </c>
      <c r="E9" s="3276"/>
      <c r="F9" s="3276"/>
      <c r="G9" s="3276"/>
      <c r="H9" s="3276"/>
      <c r="I9" s="3276"/>
      <c r="J9" s="3276"/>
      <c r="K9" s="3276"/>
      <c r="L9" s="3276"/>
      <c r="M9" s="3276"/>
      <c r="N9" s="3276"/>
      <c r="O9" s="3276"/>
      <c r="P9" s="3276"/>
      <c r="Q9" s="3277"/>
      <c r="R9" s="3263" t="s">
        <v>427</v>
      </c>
      <c r="S9" s="3263" t="s">
        <v>327</v>
      </c>
      <c r="T9" s="3263" t="s">
        <v>1439</v>
      </c>
      <c r="U9" s="3266" t="s">
        <v>2</v>
      </c>
      <c r="V9" s="3266"/>
      <c r="W9" s="3267" t="s">
        <v>5</v>
      </c>
      <c r="X9" s="2788"/>
    </row>
    <row r="10" spans="1:29" ht="15.75">
      <c r="A10" s="3268"/>
      <c r="B10" s="3268"/>
      <c r="C10" s="3268"/>
      <c r="D10" s="2768" t="s">
        <v>973</v>
      </c>
      <c r="E10" s="2768" t="s">
        <v>974</v>
      </c>
      <c r="F10" s="2768" t="s">
        <v>974</v>
      </c>
      <c r="G10" s="2768" t="s">
        <v>974</v>
      </c>
      <c r="H10" s="2768" t="s">
        <v>974</v>
      </c>
      <c r="I10" s="2768" t="s">
        <v>974</v>
      </c>
      <c r="J10" s="2768" t="s">
        <v>974</v>
      </c>
      <c r="K10" s="2768" t="s">
        <v>974</v>
      </c>
      <c r="L10" s="2768" t="s">
        <v>974</v>
      </c>
      <c r="M10" s="2768" t="s">
        <v>974</v>
      </c>
      <c r="N10" s="2768" t="s">
        <v>974</v>
      </c>
      <c r="O10" s="2768" t="s">
        <v>974</v>
      </c>
      <c r="P10" s="2768" t="s">
        <v>974</v>
      </c>
      <c r="Q10" s="2769" t="s">
        <v>975</v>
      </c>
      <c r="R10" s="3264"/>
      <c r="S10" s="3279"/>
      <c r="T10" s="3264"/>
      <c r="U10" s="3261" t="s">
        <v>976</v>
      </c>
      <c r="V10" s="3263" t="s">
        <v>977</v>
      </c>
      <c r="W10" s="3268"/>
      <c r="X10" s="2788"/>
    </row>
    <row r="11" spans="1:29" ht="15.75">
      <c r="A11" s="3269"/>
      <c r="B11" s="3274"/>
      <c r="C11" s="3274"/>
      <c r="D11" s="332" t="s">
        <v>39</v>
      </c>
      <c r="E11" s="332" t="s">
        <v>978</v>
      </c>
      <c r="F11" s="332" t="s">
        <v>979</v>
      </c>
      <c r="G11" s="332" t="s">
        <v>980</v>
      </c>
      <c r="H11" s="332" t="s">
        <v>981</v>
      </c>
      <c r="I11" s="332" t="s">
        <v>982</v>
      </c>
      <c r="J11" s="332" t="s">
        <v>983</v>
      </c>
      <c r="K11" s="332" t="s">
        <v>984</v>
      </c>
      <c r="L11" s="332" t="s">
        <v>985</v>
      </c>
      <c r="M11" s="332" t="s">
        <v>986</v>
      </c>
      <c r="N11" s="332" t="s">
        <v>45</v>
      </c>
      <c r="O11" s="332" t="s">
        <v>987</v>
      </c>
      <c r="P11" s="332" t="s">
        <v>988</v>
      </c>
      <c r="Q11" s="333" t="s">
        <v>76</v>
      </c>
      <c r="R11" s="3278"/>
      <c r="S11" s="3280"/>
      <c r="T11" s="3265"/>
      <c r="U11" s="3262"/>
      <c r="V11" s="3213"/>
      <c r="W11" s="3269"/>
      <c r="X11" s="2788"/>
    </row>
    <row r="12" spans="1:29" ht="15.75">
      <c r="A12" s="2789"/>
      <c r="B12" s="2790" t="s">
        <v>989</v>
      </c>
      <c r="C12" s="2791"/>
      <c r="D12" s="2792"/>
      <c r="E12" s="2791"/>
      <c r="F12" s="2791"/>
      <c r="G12" s="2791"/>
      <c r="H12" s="2791"/>
      <c r="I12" s="2791"/>
      <c r="J12" s="2791"/>
      <c r="K12" s="2791"/>
      <c r="L12" s="2791"/>
      <c r="M12" s="2791"/>
      <c r="N12" s="2791"/>
      <c r="O12" s="2791"/>
      <c r="P12" s="2791"/>
      <c r="Q12" s="2791"/>
      <c r="R12" s="2791"/>
      <c r="S12" s="2791"/>
      <c r="T12" s="358"/>
      <c r="U12" s="358"/>
      <c r="V12" s="358"/>
      <c r="W12" s="2791" t="s">
        <v>990</v>
      </c>
      <c r="X12" s="2793"/>
      <c r="AC12" s="2794"/>
    </row>
    <row r="13" spans="1:29" ht="15.75">
      <c r="A13" s="2795"/>
      <c r="B13" s="2796" t="s">
        <v>991</v>
      </c>
      <c r="C13" s="2797"/>
      <c r="D13" s="2798"/>
      <c r="E13" s="2797"/>
      <c r="F13" s="2797"/>
      <c r="G13" s="2797"/>
      <c r="H13" s="2797"/>
      <c r="I13" s="2797"/>
      <c r="J13" s="2797"/>
      <c r="K13" s="2797"/>
      <c r="L13" s="2797"/>
      <c r="M13" s="2797"/>
      <c r="N13" s="2797"/>
      <c r="O13" s="2797"/>
      <c r="P13" s="2797"/>
      <c r="Q13" s="2797"/>
      <c r="R13" s="2797"/>
      <c r="S13" s="2797"/>
      <c r="T13" s="2799"/>
      <c r="U13" s="2799"/>
      <c r="V13" s="2799"/>
      <c r="W13" s="2797"/>
      <c r="X13" s="2793"/>
      <c r="Y13" s="2794"/>
      <c r="Z13" s="2794"/>
    </row>
    <row r="14" spans="1:29" ht="15.75">
      <c r="A14" s="2795"/>
      <c r="B14" s="2796" t="s">
        <v>992</v>
      </c>
      <c r="C14" s="2797" t="s">
        <v>678</v>
      </c>
      <c r="D14" s="2798">
        <v>6</v>
      </c>
      <c r="E14" s="2797">
        <v>15</v>
      </c>
      <c r="F14" s="2797">
        <v>11</v>
      </c>
      <c r="G14" s="2797">
        <v>16</v>
      </c>
      <c r="H14" s="2797">
        <v>15</v>
      </c>
      <c r="I14" s="2797">
        <v>8</v>
      </c>
      <c r="J14" s="2797">
        <v>11</v>
      </c>
      <c r="K14" s="2797">
        <v>24</v>
      </c>
      <c r="L14" s="2797">
        <v>10</v>
      </c>
      <c r="M14" s="2797">
        <v>24</v>
      </c>
      <c r="N14" s="2797">
        <v>2</v>
      </c>
      <c r="O14" s="2797">
        <v>4</v>
      </c>
      <c r="P14" s="2797">
        <v>3</v>
      </c>
      <c r="Q14" s="2797">
        <v>5</v>
      </c>
      <c r="R14" s="2797">
        <v>154</v>
      </c>
      <c r="S14" s="2797"/>
      <c r="T14" s="2799"/>
      <c r="U14" s="2799"/>
      <c r="V14" s="2799"/>
      <c r="W14" s="2797"/>
      <c r="X14" s="2793"/>
    </row>
    <row r="15" spans="1:29" ht="15.75">
      <c r="A15" s="2795"/>
      <c r="B15" s="2796" t="s">
        <v>993</v>
      </c>
      <c r="C15" s="2797"/>
      <c r="D15" s="2798"/>
      <c r="E15" s="2797"/>
      <c r="F15" s="2797"/>
      <c r="G15" s="2797"/>
      <c r="H15" s="2797"/>
      <c r="I15" s="2797"/>
      <c r="J15" s="2797"/>
      <c r="K15" s="2797"/>
      <c r="L15" s="2797"/>
      <c r="M15" s="2797"/>
      <c r="N15" s="2797"/>
      <c r="O15" s="2797"/>
      <c r="P15" s="2797"/>
      <c r="Q15" s="2797"/>
      <c r="R15" s="2797"/>
      <c r="S15" s="2797"/>
      <c r="T15" s="2799"/>
      <c r="U15" s="2799"/>
      <c r="V15" s="2799"/>
      <c r="W15" s="2797"/>
      <c r="X15" s="2793"/>
    </row>
    <row r="16" spans="1:29" ht="15.75">
      <c r="A16" s="2795"/>
      <c r="B16" s="2796" t="s">
        <v>994</v>
      </c>
      <c r="C16" s="2797"/>
      <c r="D16" s="2798"/>
      <c r="E16" s="2797"/>
      <c r="F16" s="2797"/>
      <c r="G16" s="2797"/>
      <c r="H16" s="2797"/>
      <c r="I16" s="2797"/>
      <c r="J16" s="2797"/>
      <c r="K16" s="2797"/>
      <c r="L16" s="2797"/>
      <c r="M16" s="2797"/>
      <c r="N16" s="2797"/>
      <c r="O16" s="2797"/>
      <c r="P16" s="2797"/>
      <c r="Q16" s="2797"/>
      <c r="R16" s="2797"/>
      <c r="S16" s="2797"/>
      <c r="T16" s="2800">
        <v>242431</v>
      </c>
      <c r="U16" s="2799"/>
      <c r="V16" s="2799"/>
      <c r="W16" s="2797"/>
      <c r="X16" s="2793"/>
    </row>
    <row r="17" spans="1:24" ht="15.75">
      <c r="A17" s="2801"/>
      <c r="B17" s="2802" t="s">
        <v>995</v>
      </c>
      <c r="C17" s="2803"/>
      <c r="D17" s="2803"/>
      <c r="E17" s="2803"/>
      <c r="F17" s="2803"/>
      <c r="G17" s="2803"/>
      <c r="H17" s="2803"/>
      <c r="I17" s="2803"/>
      <c r="J17" s="2803"/>
      <c r="K17" s="2803"/>
      <c r="L17" s="2803"/>
      <c r="M17" s="2803"/>
      <c r="N17" s="2803"/>
      <c r="O17" s="2803"/>
      <c r="P17" s="2803"/>
      <c r="Q17" s="2803"/>
      <c r="R17" s="2803"/>
      <c r="S17" s="2803"/>
      <c r="T17" s="2803" t="s">
        <v>996</v>
      </c>
      <c r="U17" s="2801"/>
      <c r="V17" s="2801"/>
      <c r="W17" s="362"/>
      <c r="X17" s="2804"/>
    </row>
    <row r="18" spans="1:24" ht="15.75">
      <c r="A18" s="2805"/>
      <c r="B18" s="2806" t="s">
        <v>997</v>
      </c>
      <c r="C18" s="2797" t="s">
        <v>678</v>
      </c>
      <c r="D18" s="2798">
        <v>6</v>
      </c>
      <c r="E18" s="2797">
        <v>15</v>
      </c>
      <c r="F18" s="2797">
        <v>11</v>
      </c>
      <c r="G18" s="2797">
        <v>16</v>
      </c>
      <c r="H18" s="2797">
        <v>15</v>
      </c>
      <c r="I18" s="2797">
        <v>8</v>
      </c>
      <c r="J18" s="2797">
        <v>11</v>
      </c>
      <c r="K18" s="2797">
        <v>24</v>
      </c>
      <c r="L18" s="2797">
        <v>10</v>
      </c>
      <c r="M18" s="2797">
        <v>24</v>
      </c>
      <c r="N18" s="2797">
        <v>2</v>
      </c>
      <c r="O18" s="2797">
        <v>4</v>
      </c>
      <c r="P18" s="2797">
        <v>3</v>
      </c>
      <c r="Q18" s="2797">
        <v>5</v>
      </c>
      <c r="R18" s="2797">
        <v>154</v>
      </c>
      <c r="S18" s="2797"/>
      <c r="T18" s="2807">
        <v>242767</v>
      </c>
      <c r="U18" s="2808">
        <v>700</v>
      </c>
      <c r="V18" s="2803" t="s">
        <v>319</v>
      </c>
      <c r="W18" s="2809" t="s">
        <v>998</v>
      </c>
      <c r="X18" s="2810"/>
    </row>
    <row r="19" spans="1:24" ht="15.75">
      <c r="A19" s="2803"/>
      <c r="B19" s="2806" t="s">
        <v>999</v>
      </c>
      <c r="C19" s="2803"/>
      <c r="D19" s="2803"/>
      <c r="E19" s="2803"/>
      <c r="F19" s="2803"/>
      <c r="G19" s="2803"/>
      <c r="H19" s="2803"/>
      <c r="I19" s="2803"/>
      <c r="J19" s="2803"/>
      <c r="K19" s="2803"/>
      <c r="L19" s="2803"/>
      <c r="M19" s="2803"/>
      <c r="N19" s="2803"/>
      <c r="O19" s="2803"/>
      <c r="P19" s="2803"/>
      <c r="Q19" s="2803"/>
      <c r="R19" s="2803"/>
      <c r="S19" s="2803"/>
      <c r="T19" s="2811"/>
      <c r="U19" s="2812"/>
      <c r="V19" s="2812"/>
      <c r="W19" s="2813"/>
      <c r="X19" s="2810"/>
    </row>
    <row r="20" spans="1:24" ht="15.75">
      <c r="A20" s="2803"/>
      <c r="B20" s="2806" t="s">
        <v>1000</v>
      </c>
      <c r="C20" s="2803"/>
      <c r="D20" s="2814"/>
      <c r="E20" s="2803"/>
      <c r="F20" s="2803"/>
      <c r="G20" s="2803"/>
      <c r="H20" s="2803"/>
      <c r="I20" s="2803"/>
      <c r="J20" s="2803"/>
      <c r="K20" s="2803"/>
      <c r="L20" s="2803"/>
      <c r="M20" s="2803"/>
      <c r="N20" s="2803"/>
      <c r="O20" s="2803"/>
      <c r="P20" s="2803"/>
      <c r="Q20" s="2803"/>
      <c r="R20" s="2803"/>
      <c r="S20" s="2803"/>
      <c r="T20" s="2811"/>
      <c r="U20" s="2815"/>
      <c r="V20" s="2812"/>
      <c r="W20" s="2816"/>
      <c r="X20" s="2817"/>
    </row>
    <row r="21" spans="1:24" ht="15.75">
      <c r="A21" s="2818"/>
      <c r="B21" s="2819" t="s">
        <v>1001</v>
      </c>
      <c r="C21" s="2818"/>
      <c r="D21" s="2820"/>
      <c r="E21" s="2818"/>
      <c r="F21" s="2818"/>
      <c r="G21" s="2818"/>
      <c r="H21" s="2818"/>
      <c r="I21" s="2818"/>
      <c r="J21" s="2818"/>
      <c r="K21" s="2818"/>
      <c r="L21" s="2818"/>
      <c r="M21" s="2818"/>
      <c r="N21" s="2818"/>
      <c r="O21" s="2818"/>
      <c r="P21" s="2818"/>
      <c r="Q21" s="2818"/>
      <c r="R21" s="2818"/>
      <c r="S21" s="2818"/>
      <c r="T21" s="2821"/>
      <c r="U21" s="2822"/>
      <c r="V21" s="2823"/>
      <c r="W21" s="2824"/>
      <c r="X21" s="2817"/>
    </row>
    <row r="22" spans="1:24" ht="24" customHeight="1">
      <c r="A22" s="3267" t="s">
        <v>0</v>
      </c>
      <c r="B22" s="3267" t="s">
        <v>969</v>
      </c>
      <c r="C22" s="3267" t="s">
        <v>970</v>
      </c>
      <c r="D22" s="3275" t="s">
        <v>971</v>
      </c>
      <c r="E22" s="3276"/>
      <c r="F22" s="3276"/>
      <c r="G22" s="3276"/>
      <c r="H22" s="3276"/>
      <c r="I22" s="3276"/>
      <c r="J22" s="3276"/>
      <c r="K22" s="3276"/>
      <c r="L22" s="3276"/>
      <c r="M22" s="3276"/>
      <c r="N22" s="3276"/>
      <c r="O22" s="3276"/>
      <c r="P22" s="3276"/>
      <c r="Q22" s="3277"/>
      <c r="R22" s="3263" t="s">
        <v>427</v>
      </c>
      <c r="S22" s="3263" t="s">
        <v>327</v>
      </c>
      <c r="T22" s="3263" t="s">
        <v>1439</v>
      </c>
      <c r="U22" s="3266" t="s">
        <v>2</v>
      </c>
      <c r="V22" s="3266"/>
      <c r="W22" s="3267" t="s">
        <v>5</v>
      </c>
      <c r="X22" s="2817"/>
    </row>
    <row r="23" spans="1:24" ht="24" customHeight="1">
      <c r="A23" s="3268"/>
      <c r="B23" s="3268"/>
      <c r="C23" s="3268"/>
      <c r="D23" s="2768" t="s">
        <v>973</v>
      </c>
      <c r="E23" s="2768" t="s">
        <v>974</v>
      </c>
      <c r="F23" s="2768" t="s">
        <v>974</v>
      </c>
      <c r="G23" s="2768" t="s">
        <v>974</v>
      </c>
      <c r="H23" s="2768" t="s">
        <v>974</v>
      </c>
      <c r="I23" s="2768" t="s">
        <v>974</v>
      </c>
      <c r="J23" s="2768" t="s">
        <v>974</v>
      </c>
      <c r="K23" s="2768" t="s">
        <v>974</v>
      </c>
      <c r="L23" s="2768" t="s">
        <v>974</v>
      </c>
      <c r="M23" s="2768" t="s">
        <v>974</v>
      </c>
      <c r="N23" s="2768" t="s">
        <v>974</v>
      </c>
      <c r="O23" s="2768" t="s">
        <v>974</v>
      </c>
      <c r="P23" s="2768" t="s">
        <v>974</v>
      </c>
      <c r="Q23" s="2769" t="s">
        <v>975</v>
      </c>
      <c r="R23" s="3264"/>
      <c r="S23" s="3279"/>
      <c r="T23" s="3264"/>
      <c r="U23" s="3261" t="s">
        <v>976</v>
      </c>
      <c r="V23" s="3263" t="s">
        <v>977</v>
      </c>
      <c r="W23" s="3268"/>
      <c r="X23" s="2817"/>
    </row>
    <row r="24" spans="1:24" ht="15.75">
      <c r="A24" s="3269"/>
      <c r="B24" s="3274"/>
      <c r="C24" s="3274"/>
      <c r="D24" s="332" t="s">
        <v>39</v>
      </c>
      <c r="E24" s="332" t="s">
        <v>978</v>
      </c>
      <c r="F24" s="332" t="s">
        <v>979</v>
      </c>
      <c r="G24" s="332" t="s">
        <v>980</v>
      </c>
      <c r="H24" s="332" t="s">
        <v>981</v>
      </c>
      <c r="I24" s="332" t="s">
        <v>982</v>
      </c>
      <c r="J24" s="332" t="s">
        <v>983</v>
      </c>
      <c r="K24" s="332" t="s">
        <v>984</v>
      </c>
      <c r="L24" s="332" t="s">
        <v>985</v>
      </c>
      <c r="M24" s="332" t="s">
        <v>986</v>
      </c>
      <c r="N24" s="332" t="s">
        <v>45</v>
      </c>
      <c r="O24" s="332" t="s">
        <v>987</v>
      </c>
      <c r="P24" s="332" t="s">
        <v>988</v>
      </c>
      <c r="Q24" s="333" t="s">
        <v>76</v>
      </c>
      <c r="R24" s="3278"/>
      <c r="S24" s="3280"/>
      <c r="T24" s="3265"/>
      <c r="U24" s="3262"/>
      <c r="V24" s="3213"/>
      <c r="W24" s="3269"/>
      <c r="X24" s="2788"/>
    </row>
    <row r="25" spans="1:24" ht="15.75">
      <c r="A25" s="2825"/>
      <c r="B25" s="2826" t="s">
        <v>1002</v>
      </c>
      <c r="C25" s="2827"/>
      <c r="D25" s="2828"/>
      <c r="E25" s="2792"/>
      <c r="F25" s="2792"/>
      <c r="G25" s="2792"/>
      <c r="H25" s="2792"/>
      <c r="I25" s="2792"/>
      <c r="J25" s="2792"/>
      <c r="K25" s="2792"/>
      <c r="L25" s="2792"/>
      <c r="M25" s="2792"/>
      <c r="N25" s="2792"/>
      <c r="O25" s="2792"/>
      <c r="P25" s="2792"/>
      <c r="Q25" s="2792"/>
      <c r="R25" s="2792"/>
      <c r="S25" s="2792"/>
      <c r="T25" s="2829"/>
      <c r="U25" s="2829"/>
      <c r="V25" s="2830"/>
      <c r="W25" s="2831"/>
      <c r="X25" s="2788"/>
    </row>
    <row r="26" spans="1:24" ht="15.75">
      <c r="A26" s="2832"/>
      <c r="B26" s="2833" t="s">
        <v>1003</v>
      </c>
      <c r="C26" s="2797" t="s">
        <v>678</v>
      </c>
      <c r="D26" s="2798">
        <v>6</v>
      </c>
      <c r="E26" s="2797">
        <v>15</v>
      </c>
      <c r="F26" s="2797">
        <v>11</v>
      </c>
      <c r="G26" s="2797">
        <v>16</v>
      </c>
      <c r="H26" s="2797">
        <v>15</v>
      </c>
      <c r="I26" s="2797">
        <v>8</v>
      </c>
      <c r="J26" s="2797">
        <v>11</v>
      </c>
      <c r="K26" s="2797">
        <v>24</v>
      </c>
      <c r="L26" s="2797">
        <v>10</v>
      </c>
      <c r="M26" s="2797">
        <v>24</v>
      </c>
      <c r="N26" s="2797">
        <v>2</v>
      </c>
      <c r="O26" s="2797">
        <v>4</v>
      </c>
      <c r="P26" s="2797">
        <v>3</v>
      </c>
      <c r="Q26" s="2797">
        <v>5</v>
      </c>
      <c r="R26" s="2797">
        <v>154</v>
      </c>
      <c r="S26" s="2797"/>
      <c r="T26" s="2834"/>
      <c r="U26" s="2834"/>
      <c r="V26" s="2834"/>
      <c r="W26" s="2835"/>
      <c r="X26" s="2788"/>
    </row>
    <row r="27" spans="1:24" ht="24" customHeight="1">
      <c r="A27" s="2814"/>
      <c r="B27" s="2836" t="s">
        <v>1004</v>
      </c>
      <c r="C27" s="2814"/>
      <c r="D27" s="2814"/>
      <c r="E27" s="2814"/>
      <c r="F27" s="2814"/>
      <c r="G27" s="2814"/>
      <c r="H27" s="2814"/>
      <c r="I27" s="2814"/>
      <c r="J27" s="2814"/>
      <c r="K27" s="2814"/>
      <c r="L27" s="2814"/>
      <c r="M27" s="2814"/>
      <c r="N27" s="2814"/>
      <c r="O27" s="2814"/>
      <c r="P27" s="2814"/>
      <c r="Q27" s="2814"/>
      <c r="R27" s="2814"/>
      <c r="S27" s="2814"/>
      <c r="T27" s="2837"/>
      <c r="U27" s="2837"/>
      <c r="V27" s="2837"/>
      <c r="W27" s="2816"/>
      <c r="X27" s="2817"/>
    </row>
    <row r="28" spans="1:24" ht="24" customHeight="1">
      <c r="A28" s="2838"/>
      <c r="B28" s="2839" t="s">
        <v>1005</v>
      </c>
      <c r="C28" s="2797" t="s">
        <v>678</v>
      </c>
      <c r="D28" s="2798">
        <v>6</v>
      </c>
      <c r="E28" s="2797">
        <v>15</v>
      </c>
      <c r="F28" s="2797">
        <v>11</v>
      </c>
      <c r="G28" s="2797">
        <v>16</v>
      </c>
      <c r="H28" s="2797">
        <v>15</v>
      </c>
      <c r="I28" s="2797">
        <v>8</v>
      </c>
      <c r="J28" s="2797">
        <v>11</v>
      </c>
      <c r="K28" s="2797">
        <v>24</v>
      </c>
      <c r="L28" s="2797">
        <v>10</v>
      </c>
      <c r="M28" s="2797">
        <v>24</v>
      </c>
      <c r="N28" s="2797">
        <v>2</v>
      </c>
      <c r="O28" s="2797">
        <v>4</v>
      </c>
      <c r="P28" s="2797">
        <v>3</v>
      </c>
      <c r="Q28" s="2797">
        <v>5</v>
      </c>
      <c r="R28" s="2797">
        <v>154</v>
      </c>
      <c r="S28" s="2840"/>
      <c r="T28" s="2841"/>
      <c r="U28" s="2841"/>
      <c r="V28" s="2841"/>
      <c r="W28" s="2842"/>
      <c r="X28" s="2817"/>
    </row>
    <row r="29" spans="1:24" ht="15.75">
      <c r="A29" s="2838"/>
      <c r="B29" s="2843" t="s">
        <v>1006</v>
      </c>
      <c r="C29" s="2844"/>
      <c r="D29" s="2845"/>
      <c r="E29" s="2814"/>
      <c r="F29" s="2814"/>
      <c r="G29" s="2814"/>
      <c r="H29" s="2814"/>
      <c r="I29" s="2814"/>
      <c r="J29" s="2846"/>
      <c r="K29" s="2844"/>
      <c r="L29" s="2844"/>
      <c r="M29" s="2844"/>
      <c r="N29" s="2844"/>
      <c r="O29" s="2814"/>
      <c r="P29" s="2814"/>
      <c r="Q29" s="2844"/>
      <c r="R29" s="2844"/>
      <c r="S29" s="2814"/>
      <c r="T29" s="2841"/>
      <c r="U29" s="2841"/>
      <c r="V29" s="2841"/>
      <c r="W29" s="2842"/>
      <c r="X29" s="2817"/>
    </row>
    <row r="30" spans="1:24" ht="15.75">
      <c r="A30" s="2838"/>
      <c r="B30" s="2839" t="s">
        <v>1007</v>
      </c>
      <c r="C30" s="2847" t="s">
        <v>678</v>
      </c>
      <c r="D30" s="2798">
        <v>6</v>
      </c>
      <c r="E30" s="2797">
        <v>15</v>
      </c>
      <c r="F30" s="2797">
        <v>11</v>
      </c>
      <c r="G30" s="2797">
        <v>16</v>
      </c>
      <c r="H30" s="2797">
        <v>15</v>
      </c>
      <c r="I30" s="2797">
        <v>8</v>
      </c>
      <c r="J30" s="2797">
        <v>11</v>
      </c>
      <c r="K30" s="2797">
        <v>24</v>
      </c>
      <c r="L30" s="2797">
        <v>10</v>
      </c>
      <c r="M30" s="2797">
        <v>24</v>
      </c>
      <c r="N30" s="2797">
        <v>2</v>
      </c>
      <c r="O30" s="2797">
        <v>4</v>
      </c>
      <c r="P30" s="2797">
        <v>3</v>
      </c>
      <c r="Q30" s="2797">
        <v>5</v>
      </c>
      <c r="R30" s="2797">
        <v>154</v>
      </c>
      <c r="S30" s="2840"/>
      <c r="T30" s="2841"/>
      <c r="U30" s="2848">
        <v>15400</v>
      </c>
      <c r="V30" s="2803" t="s">
        <v>319</v>
      </c>
      <c r="W30" s="2813" t="s">
        <v>998</v>
      </c>
      <c r="X30" s="2817"/>
    </row>
    <row r="31" spans="1:24" ht="15.75">
      <c r="A31" s="2838"/>
      <c r="B31" s="2839" t="s">
        <v>1008</v>
      </c>
      <c r="C31" s="2844"/>
      <c r="D31" s="2845"/>
      <c r="E31" s="2814"/>
      <c r="F31" s="2814"/>
      <c r="G31" s="2814"/>
      <c r="H31" s="2814"/>
      <c r="I31" s="2814"/>
      <c r="J31" s="2846"/>
      <c r="K31" s="2844"/>
      <c r="L31" s="2844"/>
      <c r="M31" s="2844"/>
      <c r="N31" s="2844"/>
      <c r="O31" s="2844"/>
      <c r="P31" s="2844"/>
      <c r="Q31" s="2844"/>
      <c r="R31" s="2844"/>
      <c r="S31" s="2844"/>
      <c r="T31" s="2841"/>
      <c r="U31" s="2849"/>
      <c r="V31" s="2850"/>
      <c r="W31" s="2842"/>
      <c r="X31" s="2817"/>
    </row>
    <row r="32" spans="1:24" ht="15.75">
      <c r="A32" s="2838"/>
      <c r="B32" s="2839" t="s">
        <v>1009</v>
      </c>
      <c r="C32" s="2814"/>
      <c r="D32" s="2845"/>
      <c r="E32" s="2814"/>
      <c r="F32" s="2814"/>
      <c r="G32" s="2814"/>
      <c r="H32" s="2814"/>
      <c r="I32" s="2814"/>
      <c r="J32" s="2846"/>
      <c r="K32" s="2844"/>
      <c r="L32" s="2844"/>
      <c r="M32" s="2844"/>
      <c r="N32" s="2844"/>
      <c r="O32" s="2844"/>
      <c r="P32" s="2844"/>
      <c r="Q32" s="2844"/>
      <c r="R32" s="2844"/>
      <c r="S32" s="2844"/>
      <c r="T32" s="2841"/>
      <c r="U32" s="2849"/>
      <c r="V32" s="2850"/>
      <c r="W32" s="2842"/>
      <c r="X32" s="2817"/>
    </row>
    <row r="33" spans="1:25" ht="15.75">
      <c r="A33" s="2838"/>
      <c r="B33" s="2851" t="s">
        <v>1010</v>
      </c>
      <c r="C33" s="2814"/>
      <c r="D33" s="2845"/>
      <c r="E33" s="2814"/>
      <c r="F33" s="2814"/>
      <c r="G33" s="2852"/>
      <c r="H33" s="2814"/>
      <c r="I33" s="2814"/>
      <c r="J33" s="2853"/>
      <c r="K33" s="2844"/>
      <c r="L33" s="2844"/>
      <c r="M33" s="2844"/>
      <c r="N33" s="2844"/>
      <c r="O33" s="2844"/>
      <c r="P33" s="2844"/>
      <c r="Q33" s="2844"/>
      <c r="R33" s="2844"/>
      <c r="S33" s="2844"/>
      <c r="T33" s="2841"/>
      <c r="U33" s="2854"/>
      <c r="V33" s="2850"/>
      <c r="W33" s="2842"/>
      <c r="X33" s="2817"/>
    </row>
    <row r="34" spans="1:25" ht="15.75">
      <c r="A34" s="2838"/>
      <c r="B34" s="2855" t="s">
        <v>1011</v>
      </c>
      <c r="C34" s="2814"/>
      <c r="D34" s="2845"/>
      <c r="E34" s="2814"/>
      <c r="F34" s="2814"/>
      <c r="G34" s="2852"/>
      <c r="H34" s="2814"/>
      <c r="I34" s="2814"/>
      <c r="J34" s="2853"/>
      <c r="K34" s="2844"/>
      <c r="L34" s="2844"/>
      <c r="M34" s="2844"/>
      <c r="N34" s="2844"/>
      <c r="O34" s="2844"/>
      <c r="P34" s="2844"/>
      <c r="Q34" s="2844"/>
      <c r="R34" s="2844"/>
      <c r="S34" s="2844"/>
      <c r="T34" s="2841"/>
      <c r="U34" s="2849"/>
      <c r="V34" s="2850"/>
      <c r="W34" s="2842"/>
      <c r="X34" s="2817"/>
    </row>
    <row r="35" spans="1:25" ht="15.75">
      <c r="A35" s="2838"/>
      <c r="B35" s="2851" t="s">
        <v>1012</v>
      </c>
      <c r="C35" s="2814"/>
      <c r="D35" s="2845"/>
      <c r="E35" s="2814"/>
      <c r="F35" s="2814"/>
      <c r="G35" s="2852"/>
      <c r="H35" s="2814"/>
      <c r="I35" s="2814"/>
      <c r="J35" s="2853"/>
      <c r="K35" s="2844"/>
      <c r="L35" s="2844"/>
      <c r="M35" s="2844"/>
      <c r="N35" s="2844"/>
      <c r="O35" s="2844"/>
      <c r="P35" s="2844"/>
      <c r="Q35" s="2844"/>
      <c r="R35" s="2844"/>
      <c r="S35" s="2844"/>
      <c r="T35" s="2841"/>
      <c r="U35" s="2849"/>
      <c r="V35" s="2850"/>
      <c r="W35" s="2842"/>
      <c r="X35" s="2817"/>
    </row>
    <row r="36" spans="1:25" ht="15.75">
      <c r="A36" s="2838"/>
      <c r="B36" s="2855" t="s">
        <v>1013</v>
      </c>
      <c r="C36" s="2814"/>
      <c r="D36" s="2845"/>
      <c r="E36" s="2814"/>
      <c r="F36" s="2814"/>
      <c r="G36" s="2852"/>
      <c r="H36" s="2814"/>
      <c r="I36" s="2814"/>
      <c r="J36" s="2853"/>
      <c r="K36" s="2844"/>
      <c r="L36" s="2844"/>
      <c r="M36" s="2844"/>
      <c r="N36" s="2844"/>
      <c r="O36" s="2844"/>
      <c r="P36" s="2844"/>
      <c r="Q36" s="2844"/>
      <c r="R36" s="2844"/>
      <c r="S36" s="2844"/>
      <c r="T36" s="2841"/>
      <c r="U36" s="2849"/>
      <c r="V36" s="2850"/>
      <c r="W36" s="2842"/>
      <c r="X36" s="2817"/>
    </row>
    <row r="37" spans="1:25" ht="15.75">
      <c r="A37" s="2838"/>
      <c r="B37" s="2851" t="s">
        <v>1014</v>
      </c>
      <c r="C37" s="2814"/>
      <c r="D37" s="2845"/>
      <c r="E37" s="2814"/>
      <c r="F37" s="2814"/>
      <c r="G37" s="2852"/>
      <c r="H37" s="2814"/>
      <c r="I37" s="2814"/>
      <c r="J37" s="2853"/>
      <c r="K37" s="2814"/>
      <c r="L37" s="2844"/>
      <c r="M37" s="2844"/>
      <c r="N37" s="2844"/>
      <c r="O37" s="2844"/>
      <c r="P37" s="2814"/>
      <c r="Q37" s="2844"/>
      <c r="R37" s="2844"/>
      <c r="S37" s="2844"/>
      <c r="T37" s="2841"/>
      <c r="U37" s="2849"/>
      <c r="V37" s="2850"/>
      <c r="W37" s="2842"/>
      <c r="X37" s="2817"/>
    </row>
    <row r="38" spans="1:25" ht="15.75">
      <c r="A38" s="2838"/>
      <c r="B38" s="2855" t="s">
        <v>1015</v>
      </c>
      <c r="C38" s="2814"/>
      <c r="D38" s="2845"/>
      <c r="E38" s="2814"/>
      <c r="F38" s="2814"/>
      <c r="G38" s="2852"/>
      <c r="H38" s="2814"/>
      <c r="I38" s="2814"/>
      <c r="J38" s="2853"/>
      <c r="K38" s="2814"/>
      <c r="L38" s="2814"/>
      <c r="M38" s="2814"/>
      <c r="N38" s="2814"/>
      <c r="O38" s="2814"/>
      <c r="P38" s="2814"/>
      <c r="Q38" s="2814"/>
      <c r="R38" s="2814"/>
      <c r="S38" s="2844"/>
      <c r="T38" s="2841"/>
      <c r="U38" s="2849"/>
      <c r="V38" s="2850"/>
      <c r="W38" s="2842"/>
      <c r="X38" s="2817"/>
    </row>
    <row r="39" spans="1:25" ht="15.75">
      <c r="A39" s="2838"/>
      <c r="B39" s="2855" t="s">
        <v>1016</v>
      </c>
      <c r="C39" s="2797" t="s">
        <v>678</v>
      </c>
      <c r="D39" s="2798">
        <v>6</v>
      </c>
      <c r="E39" s="2797">
        <v>15</v>
      </c>
      <c r="F39" s="2797">
        <v>11</v>
      </c>
      <c r="G39" s="2797">
        <v>16</v>
      </c>
      <c r="H39" s="2797">
        <v>15</v>
      </c>
      <c r="I39" s="2797">
        <v>8</v>
      </c>
      <c r="J39" s="2797">
        <v>11</v>
      </c>
      <c r="K39" s="2797">
        <v>24</v>
      </c>
      <c r="L39" s="2797">
        <v>10</v>
      </c>
      <c r="M39" s="2797">
        <v>24</v>
      </c>
      <c r="N39" s="2797">
        <v>2</v>
      </c>
      <c r="O39" s="2797">
        <v>4</v>
      </c>
      <c r="P39" s="2797">
        <v>3</v>
      </c>
      <c r="Q39" s="2797">
        <v>5</v>
      </c>
      <c r="R39" s="2797">
        <v>154</v>
      </c>
      <c r="S39" s="2847"/>
      <c r="T39" s="2841"/>
      <c r="U39" s="2841"/>
      <c r="V39" s="2837"/>
      <c r="W39" s="2842"/>
      <c r="X39" s="2817"/>
    </row>
    <row r="40" spans="1:25" ht="15.75">
      <c r="A40" s="2856"/>
      <c r="B40" s="2857" t="s">
        <v>1017</v>
      </c>
      <c r="C40" s="2840"/>
      <c r="D40" s="2858"/>
      <c r="E40" s="2840"/>
      <c r="F40" s="2840"/>
      <c r="G40" s="2840"/>
      <c r="H40" s="2840"/>
      <c r="I40" s="2840"/>
      <c r="J40" s="2859"/>
      <c r="K40" s="2840"/>
      <c r="L40" s="2840"/>
      <c r="M40" s="2840"/>
      <c r="N40" s="2840"/>
      <c r="O40" s="2840"/>
      <c r="P40" s="2840"/>
      <c r="Q40" s="2840"/>
      <c r="R40" s="2840"/>
      <c r="S40" s="2860"/>
      <c r="T40" s="2841"/>
      <c r="U40" s="2841"/>
      <c r="V40" s="2841"/>
      <c r="W40" s="2842"/>
      <c r="X40" s="2817"/>
    </row>
    <row r="41" spans="1:25" ht="15.75">
      <c r="A41" s="2861"/>
      <c r="B41" s="2862" t="s">
        <v>427</v>
      </c>
      <c r="C41" s="2863"/>
      <c r="D41" s="2864"/>
      <c r="E41" s="2863"/>
      <c r="F41" s="2863"/>
      <c r="G41" s="2863"/>
      <c r="H41" s="2863"/>
      <c r="I41" s="2863"/>
      <c r="J41" s="2865"/>
      <c r="K41" s="2863"/>
      <c r="L41" s="2863"/>
      <c r="M41" s="2863"/>
      <c r="N41" s="2863"/>
      <c r="O41" s="2863"/>
      <c r="P41" s="2863"/>
      <c r="Q41" s="2863"/>
      <c r="R41" s="2863"/>
      <c r="S41" s="2863"/>
      <c r="T41" s="2863"/>
      <c r="U41" s="2866">
        <v>16100</v>
      </c>
      <c r="V41" s="2867" t="s">
        <v>319</v>
      </c>
      <c r="W41" s="2868" t="s">
        <v>998</v>
      </c>
      <c r="X41" s="2817"/>
    </row>
    <row r="42" spans="1:25" ht="24" customHeight="1">
      <c r="A42" s="3270" t="s">
        <v>1018</v>
      </c>
      <c r="B42" s="3270"/>
      <c r="C42" s="3270"/>
      <c r="D42" s="3270"/>
      <c r="E42" s="3270"/>
      <c r="F42" s="3270"/>
      <c r="G42" s="3270"/>
      <c r="H42" s="3270"/>
      <c r="I42" s="3270"/>
      <c r="J42" s="3270"/>
      <c r="K42" s="3270"/>
      <c r="L42" s="3270"/>
      <c r="M42" s="3270"/>
      <c r="N42" s="3270"/>
      <c r="O42" s="3270"/>
      <c r="P42" s="3270"/>
      <c r="Q42" s="3270"/>
      <c r="R42" s="3270"/>
      <c r="S42" s="3270"/>
      <c r="T42" s="3270"/>
      <c r="U42" s="3270"/>
      <c r="V42" s="3270"/>
      <c r="W42" s="3270"/>
      <c r="X42" s="2817"/>
    </row>
    <row r="43" spans="1:25" ht="24" customHeight="1">
      <c r="A43" s="3281" t="s">
        <v>963</v>
      </c>
      <c r="B43" s="3281"/>
      <c r="C43" s="3281"/>
      <c r="D43" s="3281"/>
      <c r="E43" s="3281"/>
      <c r="F43" s="3281"/>
      <c r="G43" s="3281"/>
      <c r="H43" s="3281"/>
      <c r="I43" s="3281"/>
      <c r="J43" s="3281"/>
      <c r="K43" s="3281"/>
      <c r="L43" s="3281"/>
      <c r="M43" s="3281"/>
      <c r="N43" s="3281"/>
      <c r="O43" s="3281"/>
      <c r="P43" s="3281"/>
      <c r="Q43" s="3281"/>
      <c r="R43" s="3281"/>
      <c r="S43" s="3281"/>
      <c r="T43" s="3281"/>
      <c r="U43" s="3281"/>
      <c r="V43" s="3281"/>
      <c r="W43" s="3281"/>
      <c r="X43" s="2817"/>
    </row>
    <row r="44" spans="1:25" ht="15.75">
      <c r="A44" s="2869" t="s">
        <v>1019</v>
      </c>
      <c r="B44" s="2869"/>
      <c r="C44" s="2869"/>
      <c r="D44" s="2870"/>
      <c r="E44" s="2871"/>
      <c r="F44" s="2871"/>
      <c r="G44" s="2786"/>
      <c r="H44" s="2786"/>
      <c r="I44" s="2786"/>
      <c r="J44" s="2786"/>
      <c r="K44" s="2786"/>
      <c r="L44" s="2786"/>
      <c r="M44" s="2786"/>
      <c r="N44" s="2786"/>
      <c r="O44" s="2786"/>
      <c r="P44" s="2786"/>
      <c r="Q44" s="2786"/>
      <c r="R44" s="2786"/>
      <c r="S44" s="2786"/>
      <c r="T44" s="2786"/>
      <c r="U44" s="2786"/>
      <c r="V44" s="2786"/>
      <c r="X44" s="2817"/>
      <c r="Y44" s="2794"/>
    </row>
    <row r="45" spans="1:25" ht="15.75">
      <c r="A45" s="2869"/>
      <c r="B45" s="2869" t="s">
        <v>1020</v>
      </c>
      <c r="C45" s="2869"/>
      <c r="D45" s="2870"/>
      <c r="E45" s="2871"/>
      <c r="F45" s="2871"/>
      <c r="G45" s="2786"/>
      <c r="H45" s="2786"/>
      <c r="I45" s="2786"/>
      <c r="J45" s="2786"/>
      <c r="K45" s="2786"/>
      <c r="L45" s="2786"/>
      <c r="M45" s="2786"/>
      <c r="N45" s="2786"/>
      <c r="O45" s="2786"/>
      <c r="P45" s="2786"/>
      <c r="Q45" s="2786"/>
      <c r="R45" s="2786"/>
      <c r="S45" s="2786"/>
      <c r="T45" s="2786"/>
      <c r="U45" s="2786"/>
      <c r="V45" s="2786"/>
      <c r="X45" s="2817"/>
      <c r="Y45" s="2794"/>
    </row>
    <row r="46" spans="1:25" ht="15.75">
      <c r="A46" s="2871" t="s">
        <v>1021</v>
      </c>
      <c r="B46" s="2871"/>
      <c r="C46" s="2786" t="s">
        <v>1022</v>
      </c>
      <c r="D46" s="2870"/>
      <c r="E46" s="2871"/>
      <c r="F46" s="2871"/>
      <c r="G46" s="2786"/>
      <c r="H46" s="2786"/>
      <c r="I46" s="2786"/>
      <c r="J46" s="2786"/>
      <c r="K46" s="2786"/>
      <c r="L46" s="2786"/>
      <c r="M46" s="2872"/>
      <c r="N46" s="2786"/>
      <c r="O46" s="2786"/>
      <c r="P46" s="2786"/>
      <c r="Q46" s="2786"/>
      <c r="R46" s="2786"/>
      <c r="S46" s="2786"/>
      <c r="T46" s="2786"/>
      <c r="U46" s="2786"/>
      <c r="V46" s="2786"/>
      <c r="X46" s="2817"/>
      <c r="Y46" s="2794"/>
    </row>
    <row r="47" spans="1:25" ht="15.75">
      <c r="A47" s="2871"/>
      <c r="B47" s="2871"/>
      <c r="C47" s="2786" t="s">
        <v>1023</v>
      </c>
      <c r="D47" s="2870"/>
      <c r="E47" s="2871"/>
      <c r="F47" s="2871"/>
      <c r="G47" s="2786"/>
      <c r="H47" s="2786"/>
      <c r="I47" s="2786"/>
      <c r="J47" s="2786"/>
      <c r="K47" s="2786"/>
      <c r="L47" s="2786"/>
      <c r="M47" s="2786"/>
      <c r="N47" s="2786"/>
      <c r="O47" s="2786"/>
      <c r="P47" s="2786"/>
      <c r="Q47" s="2786"/>
      <c r="R47" s="2786"/>
      <c r="S47" s="2786"/>
      <c r="T47" s="2786"/>
      <c r="U47" s="2786"/>
      <c r="V47" s="2786"/>
      <c r="X47" s="2817"/>
    </row>
    <row r="48" spans="1:25" ht="15.75">
      <c r="A48" s="2871"/>
      <c r="B48" s="2871"/>
      <c r="C48" s="2786" t="s">
        <v>1024</v>
      </c>
      <c r="D48" s="2870"/>
      <c r="E48" s="2871"/>
      <c r="F48" s="2871"/>
      <c r="G48" s="2786"/>
      <c r="H48" s="2786"/>
      <c r="I48" s="2786"/>
      <c r="J48" s="2786"/>
      <c r="K48" s="2786"/>
      <c r="L48" s="2786"/>
      <c r="M48" s="2786"/>
      <c r="N48" s="2786"/>
      <c r="O48" s="2786"/>
      <c r="P48" s="2786"/>
      <c r="Q48" s="2786"/>
      <c r="R48" s="2786"/>
      <c r="S48" s="2786"/>
      <c r="T48" s="2786"/>
      <c r="U48" s="2786"/>
      <c r="V48" s="2786"/>
      <c r="X48" s="2817"/>
    </row>
    <row r="49" spans="1:24" ht="24" customHeight="1">
      <c r="A49" s="2871" t="s">
        <v>1025</v>
      </c>
      <c r="B49" s="2873"/>
      <c r="C49" s="2873" t="s">
        <v>1026</v>
      </c>
      <c r="D49" s="2874"/>
      <c r="E49" s="2873"/>
      <c r="F49" s="2875"/>
      <c r="G49" s="2876"/>
      <c r="H49" s="2876"/>
      <c r="I49" s="2876"/>
      <c r="J49" s="2876"/>
      <c r="K49" s="2876"/>
      <c r="L49" s="2876"/>
      <c r="M49" s="2786"/>
      <c r="N49" s="2786"/>
      <c r="O49" s="2786"/>
      <c r="P49" s="2786"/>
      <c r="Q49" s="2786"/>
      <c r="R49" s="2786"/>
      <c r="S49" s="2786"/>
      <c r="T49" s="2786"/>
      <c r="U49" s="2786"/>
      <c r="V49" s="2786"/>
      <c r="X49" s="2817"/>
    </row>
    <row r="50" spans="1:24" ht="24" customHeight="1">
      <c r="A50" s="2871"/>
      <c r="B50" s="2873"/>
      <c r="C50" s="2877" t="s">
        <v>1027</v>
      </c>
      <c r="D50" s="2878"/>
      <c r="E50" s="2875"/>
      <c r="F50" s="2875"/>
      <c r="G50" s="2876"/>
      <c r="H50" s="2876"/>
      <c r="I50" s="2876"/>
      <c r="J50" s="2876"/>
      <c r="K50" s="2876"/>
      <c r="L50" s="2876"/>
      <c r="M50" s="2786"/>
      <c r="N50" s="2786"/>
      <c r="O50" s="2786"/>
      <c r="P50" s="2786"/>
      <c r="Q50" s="2786"/>
      <c r="R50" s="2786"/>
      <c r="S50" s="2786"/>
      <c r="T50" s="2786"/>
      <c r="U50" s="2786"/>
      <c r="V50" s="2786"/>
    </row>
    <row r="51" spans="1:24" ht="24" customHeight="1">
      <c r="A51" s="2871"/>
      <c r="B51" s="2873"/>
      <c r="C51" s="2873" t="s">
        <v>1028</v>
      </c>
      <c r="D51" s="2874"/>
      <c r="E51" s="2873"/>
      <c r="F51" s="2873"/>
      <c r="G51" s="2786"/>
      <c r="H51" s="2786"/>
      <c r="I51" s="2786"/>
      <c r="J51" s="2786"/>
      <c r="K51" s="2786"/>
      <c r="L51" s="2786"/>
      <c r="M51" s="2786"/>
      <c r="N51" s="2786"/>
      <c r="O51" s="2786"/>
      <c r="P51" s="2786"/>
      <c r="Q51" s="2786"/>
      <c r="R51" s="2786"/>
      <c r="S51" s="2786"/>
      <c r="T51" s="2786"/>
      <c r="U51" s="2786"/>
      <c r="V51" s="2786"/>
    </row>
    <row r="52" spans="1:24" ht="24" customHeight="1">
      <c r="A52" s="2871"/>
      <c r="B52" s="2873"/>
      <c r="C52" s="2873" t="s">
        <v>1029</v>
      </c>
      <c r="D52" s="2874"/>
      <c r="E52" s="2873"/>
      <c r="F52" s="2873"/>
      <c r="G52" s="2786"/>
      <c r="H52" s="2786"/>
      <c r="I52" s="2786"/>
      <c r="J52" s="2786"/>
      <c r="K52" s="2786"/>
      <c r="L52" s="2786"/>
      <c r="M52" s="2786"/>
      <c r="N52" s="2786"/>
      <c r="O52" s="2786"/>
      <c r="P52" s="2786"/>
      <c r="Q52" s="2786"/>
      <c r="R52" s="2786"/>
      <c r="S52" s="2786"/>
      <c r="T52" s="2786"/>
      <c r="U52" s="2786"/>
      <c r="V52" s="2786"/>
    </row>
    <row r="53" spans="1:24" ht="24" customHeight="1">
      <c r="A53" s="2871"/>
      <c r="B53" s="2873"/>
      <c r="C53" s="2873" t="s">
        <v>1030</v>
      </c>
      <c r="D53" s="2874"/>
      <c r="E53" s="2873"/>
      <c r="F53" s="2873"/>
      <c r="G53" s="2786"/>
      <c r="H53" s="2786"/>
      <c r="I53" s="2786"/>
      <c r="J53" s="2786"/>
      <c r="K53" s="2786"/>
      <c r="L53" s="2786"/>
      <c r="M53" s="2786"/>
      <c r="N53" s="2786"/>
      <c r="O53" s="2786"/>
      <c r="P53" s="2786"/>
      <c r="Q53" s="2786"/>
      <c r="R53" s="2786"/>
      <c r="S53" s="2786"/>
      <c r="T53" s="2786"/>
      <c r="U53" s="2786"/>
      <c r="V53" s="2786"/>
    </row>
    <row r="54" spans="1:24" ht="24" customHeight="1">
      <c r="A54" s="2871"/>
      <c r="B54" s="2873"/>
      <c r="C54" s="2873" t="s">
        <v>1031</v>
      </c>
      <c r="D54" s="2874"/>
      <c r="E54" s="2875"/>
      <c r="F54" s="2875"/>
      <c r="G54" s="2876"/>
      <c r="H54" s="2876"/>
      <c r="I54" s="2876"/>
      <c r="J54" s="2876"/>
      <c r="K54" s="2876"/>
      <c r="L54" s="2786"/>
      <c r="M54" s="2786"/>
      <c r="N54" s="2786"/>
      <c r="O54" s="2786"/>
      <c r="P54" s="2786"/>
      <c r="Q54" s="2786"/>
      <c r="R54" s="2786"/>
      <c r="S54" s="2786"/>
      <c r="T54" s="2786"/>
      <c r="U54" s="2786"/>
      <c r="V54" s="2786"/>
    </row>
    <row r="55" spans="1:24" ht="24" customHeight="1">
      <c r="A55" s="2871"/>
      <c r="B55" s="2873"/>
      <c r="C55" s="2877" t="s">
        <v>1032</v>
      </c>
      <c r="D55" s="2879"/>
      <c r="E55" s="2877"/>
      <c r="F55" s="2877"/>
      <c r="G55" s="2787"/>
      <c r="H55" s="2787"/>
      <c r="I55" s="2787"/>
      <c r="J55" s="2876"/>
      <c r="K55" s="2876"/>
      <c r="L55" s="2786"/>
      <c r="M55" s="2786"/>
      <c r="N55" s="2786"/>
      <c r="O55" s="2786"/>
      <c r="P55" s="2786"/>
      <c r="Q55" s="2786"/>
      <c r="R55" s="2786"/>
      <c r="S55" s="2786"/>
      <c r="T55" s="2786"/>
      <c r="U55" s="2786"/>
      <c r="V55" s="2786"/>
    </row>
    <row r="56" spans="1:24" ht="24" customHeight="1">
      <c r="A56" s="2871"/>
      <c r="B56" s="2873"/>
      <c r="C56" s="2873" t="s">
        <v>1033</v>
      </c>
      <c r="D56" s="2874"/>
      <c r="E56" s="2873"/>
      <c r="F56" s="2873"/>
      <c r="G56" s="2786"/>
      <c r="H56" s="2786"/>
      <c r="I56" s="2786"/>
      <c r="J56" s="2786"/>
      <c r="K56" s="2786"/>
      <c r="L56" s="2786"/>
      <c r="M56" s="2786"/>
      <c r="N56" s="2786"/>
      <c r="O56" s="2786"/>
      <c r="P56" s="2786"/>
      <c r="Q56" s="2786"/>
      <c r="R56" s="2786"/>
      <c r="S56" s="2786"/>
      <c r="T56" s="2786"/>
      <c r="U56" s="2786"/>
      <c r="V56" s="2786"/>
    </row>
    <row r="57" spans="1:24" ht="24" customHeight="1">
      <c r="A57" s="2871"/>
      <c r="B57" s="2873"/>
      <c r="C57" s="2873" t="s">
        <v>1034</v>
      </c>
      <c r="D57" s="2874"/>
      <c r="E57" s="2873"/>
      <c r="F57" s="2873"/>
      <c r="G57" s="2786"/>
      <c r="H57" s="2786"/>
      <c r="I57" s="2786"/>
      <c r="J57" s="2786"/>
      <c r="K57" s="2786"/>
      <c r="L57" s="2786"/>
      <c r="M57" s="2786"/>
      <c r="N57" s="2786"/>
      <c r="O57" s="2786"/>
      <c r="P57" s="2786"/>
      <c r="Q57" s="2786"/>
      <c r="R57" s="2786"/>
      <c r="S57" s="2786"/>
      <c r="T57" s="2786"/>
      <c r="U57" s="2786"/>
      <c r="V57" s="2786"/>
    </row>
    <row r="58" spans="1:24" ht="24" customHeight="1">
      <c r="A58" s="2871"/>
      <c r="B58" s="2873"/>
      <c r="C58" s="2873" t="s">
        <v>1035</v>
      </c>
      <c r="D58" s="2874"/>
      <c r="E58" s="2873"/>
      <c r="F58" s="2873"/>
      <c r="G58" s="2786"/>
      <c r="H58" s="2786"/>
      <c r="I58" s="2786"/>
      <c r="J58" s="2786"/>
      <c r="K58" s="2786"/>
      <c r="L58" s="2786"/>
      <c r="M58" s="2786"/>
      <c r="N58" s="2786"/>
      <c r="O58" s="2786"/>
      <c r="P58" s="2786"/>
      <c r="Q58" s="2786"/>
      <c r="R58" s="2786"/>
      <c r="S58" s="2786"/>
      <c r="T58" s="2786"/>
      <c r="U58" s="2786"/>
      <c r="V58" s="2786"/>
    </row>
    <row r="59" spans="1:24" ht="15.75">
      <c r="A59" s="2871"/>
      <c r="B59" s="2873"/>
      <c r="C59" s="2873"/>
      <c r="D59" s="2874"/>
      <c r="E59" s="2873"/>
      <c r="F59" s="2873"/>
      <c r="G59" s="2786"/>
      <c r="H59" s="2786"/>
      <c r="I59" s="2786"/>
      <c r="J59" s="2786"/>
      <c r="K59" s="2786"/>
      <c r="L59" s="2786"/>
      <c r="M59" s="2786"/>
      <c r="N59" s="2786"/>
      <c r="O59" s="2786"/>
      <c r="P59" s="2786"/>
      <c r="Q59" s="2786"/>
      <c r="R59" s="2786"/>
      <c r="S59" s="2786"/>
      <c r="T59" s="2786"/>
      <c r="U59" s="2786"/>
      <c r="V59" s="2786"/>
    </row>
    <row r="60" spans="1:24" ht="15.75">
      <c r="A60" s="2871"/>
      <c r="B60" s="2873"/>
      <c r="C60" s="2873"/>
      <c r="D60" s="2874"/>
      <c r="E60" s="2873"/>
      <c r="F60" s="2873"/>
      <c r="G60" s="2786"/>
      <c r="H60" s="2786"/>
      <c r="I60" s="2786"/>
      <c r="J60" s="2786"/>
      <c r="K60" s="2786"/>
      <c r="L60" s="2786"/>
      <c r="M60" s="2786"/>
      <c r="N60" s="2786"/>
      <c r="O60" s="2786"/>
      <c r="P60" s="2786"/>
      <c r="Q60" s="2786"/>
      <c r="R60" s="2786"/>
      <c r="S60" s="2786"/>
      <c r="T60" s="2786"/>
      <c r="U60" s="2786"/>
      <c r="V60" s="2786"/>
    </row>
    <row r="61" spans="1:24" ht="15.75">
      <c r="A61" s="3267" t="s">
        <v>0</v>
      </c>
      <c r="B61" s="3267" t="s">
        <v>969</v>
      </c>
      <c r="C61" s="3267" t="s">
        <v>970</v>
      </c>
      <c r="D61" s="3275" t="s">
        <v>971</v>
      </c>
      <c r="E61" s="3276"/>
      <c r="F61" s="3276"/>
      <c r="G61" s="3276"/>
      <c r="H61" s="3276"/>
      <c r="I61" s="3276"/>
      <c r="J61" s="3276"/>
      <c r="K61" s="3276"/>
      <c r="L61" s="3276"/>
      <c r="M61" s="3276"/>
      <c r="N61" s="3276"/>
      <c r="O61" s="3276"/>
      <c r="P61" s="3276"/>
      <c r="Q61" s="3277"/>
      <c r="R61" s="3263" t="s">
        <v>427</v>
      </c>
      <c r="S61" s="3263" t="s">
        <v>327</v>
      </c>
      <c r="T61" s="3263" t="s">
        <v>1439</v>
      </c>
      <c r="U61" s="3266" t="s">
        <v>2</v>
      </c>
      <c r="V61" s="3266"/>
      <c r="W61" s="3267" t="s">
        <v>5</v>
      </c>
    </row>
    <row r="62" spans="1:24" ht="15.75">
      <c r="A62" s="3268"/>
      <c r="B62" s="3268"/>
      <c r="C62" s="3268"/>
      <c r="D62" s="2768" t="s">
        <v>973</v>
      </c>
      <c r="E62" s="2768" t="s">
        <v>974</v>
      </c>
      <c r="F62" s="2768" t="s">
        <v>974</v>
      </c>
      <c r="G62" s="2768" t="s">
        <v>974</v>
      </c>
      <c r="H62" s="2768" t="s">
        <v>974</v>
      </c>
      <c r="I62" s="2768" t="s">
        <v>974</v>
      </c>
      <c r="J62" s="2768" t="s">
        <v>974</v>
      </c>
      <c r="K62" s="2768" t="s">
        <v>974</v>
      </c>
      <c r="L62" s="2768" t="s">
        <v>974</v>
      </c>
      <c r="M62" s="2768" t="s">
        <v>974</v>
      </c>
      <c r="N62" s="2768" t="s">
        <v>974</v>
      </c>
      <c r="O62" s="2768" t="s">
        <v>974</v>
      </c>
      <c r="P62" s="2768" t="s">
        <v>974</v>
      </c>
      <c r="Q62" s="2769" t="s">
        <v>975</v>
      </c>
      <c r="R62" s="3264"/>
      <c r="S62" s="3279"/>
      <c r="T62" s="3264"/>
      <c r="U62" s="3261" t="s">
        <v>976</v>
      </c>
      <c r="V62" s="3263" t="s">
        <v>977</v>
      </c>
      <c r="W62" s="3268"/>
    </row>
    <row r="63" spans="1:24" ht="15.75">
      <c r="A63" s="3269"/>
      <c r="B63" s="3274"/>
      <c r="C63" s="3274"/>
      <c r="D63" s="332" t="s">
        <v>39</v>
      </c>
      <c r="E63" s="332" t="s">
        <v>978</v>
      </c>
      <c r="F63" s="332" t="s">
        <v>979</v>
      </c>
      <c r="G63" s="332" t="s">
        <v>980</v>
      </c>
      <c r="H63" s="332" t="s">
        <v>981</v>
      </c>
      <c r="I63" s="332" t="s">
        <v>982</v>
      </c>
      <c r="J63" s="332" t="s">
        <v>983</v>
      </c>
      <c r="K63" s="332" t="s">
        <v>984</v>
      </c>
      <c r="L63" s="332" t="s">
        <v>985</v>
      </c>
      <c r="M63" s="332" t="s">
        <v>986</v>
      </c>
      <c r="N63" s="332" t="s">
        <v>45</v>
      </c>
      <c r="O63" s="332" t="s">
        <v>987</v>
      </c>
      <c r="P63" s="332" t="s">
        <v>988</v>
      </c>
      <c r="Q63" s="333" t="s">
        <v>76</v>
      </c>
      <c r="R63" s="3278"/>
      <c r="S63" s="3280"/>
      <c r="T63" s="3265"/>
      <c r="U63" s="3262"/>
      <c r="V63" s="3213"/>
      <c r="W63" s="3269"/>
    </row>
    <row r="64" spans="1:24" ht="15.75">
      <c r="A64" s="2880"/>
      <c r="B64" s="2881" t="s">
        <v>1020</v>
      </c>
      <c r="C64" s="2882"/>
      <c r="D64" s="2841"/>
      <c r="E64" s="2841"/>
      <c r="F64" s="2841"/>
      <c r="G64" s="2841"/>
      <c r="H64" s="2841"/>
      <c r="I64" s="2841"/>
      <c r="J64" s="2841"/>
      <c r="K64" s="2841"/>
      <c r="L64" s="2841"/>
      <c r="M64" s="2841"/>
      <c r="N64" s="2841"/>
      <c r="O64" s="2841"/>
      <c r="P64" s="2841"/>
      <c r="Q64" s="2841"/>
      <c r="R64" s="2841"/>
      <c r="S64" s="2841"/>
      <c r="T64" s="2841"/>
      <c r="U64" s="2841"/>
      <c r="V64" s="2841"/>
      <c r="W64" s="2844" t="s">
        <v>1036</v>
      </c>
    </row>
    <row r="65" spans="1:23" ht="15.75">
      <c r="A65" s="2798"/>
      <c r="B65" s="2883" t="s">
        <v>1037</v>
      </c>
      <c r="C65" s="2884"/>
      <c r="D65" s="2841"/>
      <c r="E65" s="2841"/>
      <c r="F65" s="2841"/>
      <c r="G65" s="2841"/>
      <c r="H65" s="2841"/>
      <c r="I65" s="2841"/>
      <c r="J65" s="2841"/>
      <c r="K65" s="2841"/>
      <c r="L65" s="2841"/>
      <c r="M65" s="2841"/>
      <c r="N65" s="2841"/>
      <c r="O65" s="2841"/>
      <c r="P65" s="2841"/>
      <c r="Q65" s="2841"/>
      <c r="R65" s="2841"/>
      <c r="S65" s="2841"/>
      <c r="T65" s="2841"/>
      <c r="U65" s="2841"/>
      <c r="V65" s="2841"/>
      <c r="W65" s="2841"/>
    </row>
    <row r="66" spans="1:23" ht="15.75">
      <c r="A66" s="2885"/>
      <c r="B66" s="2886" t="s">
        <v>1038</v>
      </c>
      <c r="C66" s="2887"/>
      <c r="D66" s="2885"/>
      <c r="E66" s="2885"/>
      <c r="F66" s="2885"/>
      <c r="G66" s="2885"/>
      <c r="H66" s="2885"/>
      <c r="I66" s="2885"/>
      <c r="J66" s="2885"/>
      <c r="K66" s="2885"/>
      <c r="L66" s="2885"/>
      <c r="M66" s="2885"/>
      <c r="N66" s="2885"/>
      <c r="O66" s="2885"/>
      <c r="P66" s="2885"/>
      <c r="Q66" s="2885"/>
      <c r="R66" s="2885"/>
      <c r="S66" s="2885"/>
      <c r="T66" s="2885"/>
      <c r="U66" s="2885"/>
      <c r="V66" s="2885"/>
      <c r="W66" s="2888"/>
    </row>
    <row r="67" spans="1:23" ht="15.75">
      <c r="A67" s="2837"/>
      <c r="B67" s="2837" t="s">
        <v>1039</v>
      </c>
      <c r="C67" s="2837"/>
      <c r="D67" s="2811"/>
      <c r="E67" s="2811"/>
      <c r="F67" s="2811"/>
      <c r="G67" s="2811"/>
      <c r="H67" s="2811"/>
      <c r="I67" s="2811"/>
      <c r="J67" s="2811"/>
      <c r="K67" s="2811"/>
      <c r="L67" s="2816"/>
      <c r="M67" s="2841"/>
      <c r="N67" s="2841"/>
      <c r="O67" s="2841"/>
      <c r="P67" s="2841"/>
      <c r="Q67" s="2841"/>
      <c r="R67" s="2841"/>
      <c r="S67" s="2841"/>
      <c r="T67" s="2841"/>
      <c r="U67" s="2841"/>
      <c r="V67" s="2841"/>
      <c r="W67" s="2841"/>
    </row>
    <row r="68" spans="1:23" ht="15.75">
      <c r="A68" s="2798"/>
      <c r="B68" s="2889" t="s">
        <v>1040</v>
      </c>
      <c r="C68" s="2884"/>
      <c r="D68" s="2890"/>
      <c r="E68" s="2890"/>
      <c r="F68" s="2890"/>
      <c r="G68" s="2890"/>
      <c r="H68" s="2890"/>
      <c r="I68" s="2890"/>
      <c r="J68" s="2890"/>
      <c r="K68" s="2890"/>
      <c r="L68" s="2890"/>
      <c r="M68" s="2841"/>
      <c r="N68" s="2841"/>
      <c r="O68" s="2841"/>
      <c r="P68" s="2841"/>
      <c r="Q68" s="2841"/>
      <c r="R68" s="2841"/>
      <c r="S68" s="2841"/>
      <c r="T68" s="2841"/>
      <c r="U68" s="2841"/>
      <c r="V68" s="2841"/>
      <c r="W68" s="2841"/>
    </row>
    <row r="69" spans="1:23" ht="15.75">
      <c r="A69" s="2803"/>
      <c r="B69" s="2891" t="s">
        <v>1041</v>
      </c>
      <c r="C69" s="2797"/>
      <c r="D69" s="2837"/>
      <c r="E69" s="2811"/>
      <c r="F69" s="2811"/>
      <c r="G69" s="2811"/>
      <c r="H69" s="2811"/>
      <c r="I69" s="2811"/>
      <c r="J69" s="2811"/>
      <c r="K69" s="2811"/>
      <c r="L69" s="2811"/>
      <c r="M69" s="2811"/>
      <c r="N69" s="2811"/>
      <c r="O69" s="2811"/>
      <c r="P69" s="2811"/>
      <c r="Q69" s="2811"/>
      <c r="R69" s="2811"/>
      <c r="S69" s="2892"/>
      <c r="T69" s="2837"/>
      <c r="U69" s="2811"/>
      <c r="V69" s="2811"/>
      <c r="W69" s="2816"/>
    </row>
    <row r="70" spans="1:23" ht="15.75">
      <c r="A70" s="2803"/>
      <c r="B70" s="2891" t="s">
        <v>1042</v>
      </c>
      <c r="C70" s="2797"/>
      <c r="D70" s="2837"/>
      <c r="E70" s="2811"/>
      <c r="F70" s="2811"/>
      <c r="G70" s="2811"/>
      <c r="H70" s="2811"/>
      <c r="I70" s="2811"/>
      <c r="J70" s="2811"/>
      <c r="K70" s="2811"/>
      <c r="L70" s="2811"/>
      <c r="M70" s="2811"/>
      <c r="N70" s="2811"/>
      <c r="O70" s="2811"/>
      <c r="P70" s="2811"/>
      <c r="Q70" s="2811"/>
      <c r="R70" s="2811"/>
      <c r="S70" s="2811"/>
      <c r="T70" s="2837"/>
      <c r="U70" s="2811"/>
      <c r="V70" s="2811"/>
      <c r="W70" s="2816"/>
    </row>
    <row r="71" spans="1:23" ht="15.75">
      <c r="A71" s="2803"/>
      <c r="B71" s="2891" t="s">
        <v>1043</v>
      </c>
      <c r="C71" s="2797"/>
      <c r="D71" s="2837"/>
      <c r="E71" s="2811"/>
      <c r="F71" s="2811"/>
      <c r="G71" s="2811"/>
      <c r="H71" s="2811"/>
      <c r="I71" s="2811"/>
      <c r="J71" s="2811"/>
      <c r="K71" s="2811"/>
      <c r="L71" s="2811"/>
      <c r="M71" s="2811"/>
      <c r="N71" s="2811"/>
      <c r="O71" s="2811"/>
      <c r="P71" s="2811"/>
      <c r="Q71" s="2811"/>
      <c r="R71" s="2811"/>
      <c r="S71" s="2811"/>
      <c r="T71" s="2837"/>
      <c r="U71" s="2811"/>
      <c r="V71" s="2811"/>
      <c r="W71" s="2816"/>
    </row>
    <row r="72" spans="1:23" ht="15.75">
      <c r="A72" s="2803"/>
      <c r="B72" s="2806" t="s">
        <v>1044</v>
      </c>
      <c r="C72" s="2797" t="s">
        <v>1045</v>
      </c>
      <c r="D72" s="2814">
        <v>90</v>
      </c>
      <c r="E72" s="2803">
        <v>65</v>
      </c>
      <c r="F72" s="2803">
        <v>120</v>
      </c>
      <c r="G72" s="2803">
        <v>86</v>
      </c>
      <c r="H72" s="2803">
        <v>59</v>
      </c>
      <c r="I72" s="2803">
        <v>6</v>
      </c>
      <c r="J72" s="2803">
        <v>58</v>
      </c>
      <c r="K72" s="2803">
        <v>137</v>
      </c>
      <c r="L72" s="2803">
        <v>45</v>
      </c>
      <c r="M72" s="2803">
        <v>51</v>
      </c>
      <c r="N72" s="2803">
        <v>94</v>
      </c>
      <c r="O72" s="2803">
        <v>37</v>
      </c>
      <c r="P72" s="2803">
        <v>43</v>
      </c>
      <c r="Q72" s="2803">
        <v>77</v>
      </c>
      <c r="R72" s="2803">
        <f>SUM(D72:Q72)</f>
        <v>968</v>
      </c>
      <c r="S72" s="2798"/>
      <c r="T72" s="2893" t="s">
        <v>1046</v>
      </c>
      <c r="U72" s="2811"/>
      <c r="V72" s="2811"/>
      <c r="W72" s="2816"/>
    </row>
    <row r="73" spans="1:23" ht="21.75" customHeight="1">
      <c r="A73" s="2803"/>
      <c r="B73" s="2806" t="s">
        <v>1047</v>
      </c>
      <c r="C73" s="2847">
        <v>100</v>
      </c>
      <c r="D73" s="2837"/>
      <c r="E73" s="2811"/>
      <c r="F73" s="2811"/>
      <c r="G73" s="2811"/>
      <c r="H73" s="2811"/>
      <c r="I73" s="2811"/>
      <c r="J73" s="2811"/>
      <c r="K73" s="2811"/>
      <c r="L73" s="2811"/>
      <c r="M73" s="2811"/>
      <c r="N73" s="2811"/>
      <c r="O73" s="2811"/>
      <c r="P73" s="2811"/>
      <c r="Q73" s="2811"/>
      <c r="R73" s="2811"/>
      <c r="S73" s="2811"/>
      <c r="T73" s="2803" t="s">
        <v>1048</v>
      </c>
      <c r="U73" s="2811"/>
      <c r="V73" s="2811"/>
      <c r="W73" s="2894"/>
    </row>
    <row r="74" spans="1:23" ht="21.75" customHeight="1">
      <c r="A74" s="2803"/>
      <c r="B74" s="2895" t="s">
        <v>1049</v>
      </c>
      <c r="C74" s="2814"/>
      <c r="D74" s="2837"/>
      <c r="E74" s="2837"/>
      <c r="F74" s="2837"/>
      <c r="G74" s="2837"/>
      <c r="H74" s="2837"/>
      <c r="I74" s="2837"/>
      <c r="J74" s="2837"/>
      <c r="K74" s="2837"/>
      <c r="L74" s="2837"/>
      <c r="M74" s="2837"/>
      <c r="N74" s="2837"/>
      <c r="O74" s="2837"/>
      <c r="P74" s="2837"/>
      <c r="Q74" s="2837"/>
      <c r="R74" s="2837"/>
      <c r="S74" s="2837"/>
      <c r="T74" s="2896" t="s">
        <v>1050</v>
      </c>
      <c r="U74" s="2837"/>
      <c r="V74" s="2837"/>
      <c r="W74" s="2816"/>
    </row>
    <row r="75" spans="1:23" ht="21.75" customHeight="1">
      <c r="A75" s="2814"/>
      <c r="B75" s="2895" t="s">
        <v>1051</v>
      </c>
      <c r="C75" s="2890"/>
      <c r="D75" s="2837"/>
      <c r="E75" s="2837"/>
      <c r="F75" s="2837"/>
      <c r="G75" s="2837"/>
      <c r="H75" s="2837"/>
      <c r="I75" s="2837"/>
      <c r="J75" s="2837"/>
      <c r="K75" s="2837"/>
      <c r="L75" s="2837"/>
      <c r="M75" s="2837"/>
      <c r="N75" s="2837"/>
      <c r="O75" s="2837"/>
      <c r="P75" s="2837"/>
      <c r="Q75" s="2837"/>
      <c r="R75" s="2837"/>
      <c r="S75" s="2837"/>
      <c r="T75" s="2837"/>
      <c r="U75" s="2837"/>
      <c r="V75" s="2837"/>
      <c r="W75" s="2816"/>
    </row>
    <row r="76" spans="1:23" ht="15.75">
      <c r="A76" s="2814"/>
      <c r="B76" s="2836" t="s">
        <v>1052</v>
      </c>
      <c r="C76" s="2882"/>
      <c r="D76" s="2837"/>
      <c r="E76" s="2837"/>
      <c r="F76" s="2837"/>
      <c r="G76" s="2837"/>
      <c r="H76" s="2837"/>
      <c r="I76" s="2837"/>
      <c r="J76" s="2837"/>
      <c r="K76" s="2837"/>
      <c r="L76" s="2837"/>
      <c r="M76" s="2837"/>
      <c r="N76" s="2837"/>
      <c r="O76" s="2837"/>
      <c r="P76" s="2837"/>
      <c r="Q76" s="2837"/>
      <c r="R76" s="2837"/>
      <c r="S76" s="2837"/>
      <c r="T76" s="2837"/>
      <c r="U76" s="2837"/>
      <c r="V76" s="2837"/>
      <c r="W76" s="2816"/>
    </row>
    <row r="77" spans="1:23" ht="15.75">
      <c r="A77" s="2844"/>
      <c r="B77" s="2897" t="s">
        <v>1053</v>
      </c>
      <c r="C77" s="2847"/>
      <c r="D77" s="2898"/>
      <c r="E77" s="2837"/>
      <c r="F77" s="2837"/>
      <c r="G77" s="2837"/>
      <c r="H77" s="2837"/>
      <c r="I77" s="2837"/>
      <c r="J77" s="2837"/>
      <c r="K77" s="2837"/>
      <c r="L77" s="2837"/>
      <c r="M77" s="2837"/>
      <c r="N77" s="2837"/>
      <c r="O77" s="2837"/>
      <c r="P77" s="2837"/>
      <c r="Q77" s="2837"/>
      <c r="R77" s="2837"/>
      <c r="S77" s="2837"/>
      <c r="T77" s="2837"/>
      <c r="U77" s="2837"/>
      <c r="V77" s="2837"/>
      <c r="W77" s="2816"/>
    </row>
    <row r="78" spans="1:23" ht="15.75">
      <c r="A78" s="2844"/>
      <c r="B78" s="2897" t="s">
        <v>1054</v>
      </c>
      <c r="C78" s="2899"/>
      <c r="D78" s="2845"/>
      <c r="E78" s="2837"/>
      <c r="F78" s="2837"/>
      <c r="G78" s="2837"/>
      <c r="H78" s="2837"/>
      <c r="I78" s="2837"/>
      <c r="J78" s="2900"/>
      <c r="K78" s="2837"/>
      <c r="L78" s="2837"/>
      <c r="M78" s="2837"/>
      <c r="N78" s="2837"/>
      <c r="O78" s="2837"/>
      <c r="P78" s="2837"/>
      <c r="Q78" s="2837"/>
      <c r="R78" s="2837"/>
      <c r="S78" s="2837"/>
      <c r="T78" s="2837"/>
      <c r="U78" s="2837"/>
      <c r="V78" s="2837"/>
      <c r="W78" s="2901"/>
    </row>
    <row r="79" spans="1:23" ht="15.75">
      <c r="A79" s="2844"/>
      <c r="B79" s="2897" t="s">
        <v>1055</v>
      </c>
      <c r="C79" s="2882"/>
      <c r="D79" s="2902"/>
      <c r="E79" s="2903"/>
      <c r="F79" s="2837"/>
      <c r="G79" s="2837"/>
      <c r="H79" s="2837"/>
      <c r="I79" s="2903"/>
      <c r="J79" s="2904"/>
      <c r="K79" s="2837"/>
      <c r="L79" s="2900"/>
      <c r="M79" s="2903"/>
      <c r="N79" s="2903"/>
      <c r="O79" s="2837"/>
      <c r="P79" s="2837"/>
      <c r="Q79" s="2837"/>
      <c r="R79" s="2903"/>
      <c r="S79" s="2837"/>
      <c r="T79" s="2903"/>
      <c r="U79" s="2837"/>
      <c r="V79" s="2837"/>
      <c r="W79" s="2816"/>
    </row>
    <row r="80" spans="1:23" ht="15.75">
      <c r="A80" s="2844"/>
      <c r="B80" s="2905" t="s">
        <v>1056</v>
      </c>
      <c r="C80" s="2906"/>
      <c r="D80" s="2845"/>
      <c r="E80" s="2837"/>
      <c r="F80" s="2903"/>
      <c r="G80" s="2903"/>
      <c r="H80" s="2837"/>
      <c r="I80" s="2837"/>
      <c r="J80" s="2837"/>
      <c r="K80" s="2903"/>
      <c r="L80" s="2903"/>
      <c r="M80" s="2837"/>
      <c r="N80" s="2837"/>
      <c r="O80" s="2837"/>
      <c r="P80" s="2903"/>
      <c r="Q80" s="2903"/>
      <c r="R80" s="2837"/>
      <c r="S80" s="2903"/>
      <c r="T80" s="2837"/>
      <c r="U80" s="2903"/>
      <c r="V80" s="2903"/>
      <c r="W80" s="2842"/>
    </row>
    <row r="81" spans="1:23" ht="21.75" customHeight="1">
      <c r="A81" s="2820"/>
      <c r="B81" s="2907" t="s">
        <v>6308</v>
      </c>
      <c r="C81" s="2908"/>
      <c r="D81" s="2909"/>
      <c r="E81" s="2910"/>
      <c r="F81" s="2910"/>
      <c r="G81" s="2910"/>
      <c r="H81" s="2910"/>
      <c r="I81" s="2910"/>
      <c r="J81" s="2910"/>
      <c r="K81" s="2910"/>
      <c r="L81" s="2910"/>
      <c r="M81" s="2910"/>
      <c r="N81" s="2910"/>
      <c r="O81" s="2910"/>
      <c r="P81" s="2910"/>
      <c r="Q81" s="2910"/>
      <c r="R81" s="2910"/>
      <c r="S81" s="2910"/>
      <c r="T81" s="2910"/>
      <c r="U81" s="2910"/>
      <c r="V81" s="2910"/>
      <c r="W81" s="2824"/>
    </row>
    <row r="82" spans="1:23" ht="18.75" customHeight="1">
      <c r="A82" s="3267" t="s">
        <v>0</v>
      </c>
      <c r="B82" s="3267" t="s">
        <v>969</v>
      </c>
      <c r="C82" s="3267" t="s">
        <v>970</v>
      </c>
      <c r="D82" s="3275" t="s">
        <v>971</v>
      </c>
      <c r="E82" s="3276"/>
      <c r="F82" s="3276"/>
      <c r="G82" s="3276"/>
      <c r="H82" s="3276"/>
      <c r="I82" s="3276"/>
      <c r="J82" s="3276"/>
      <c r="K82" s="3276"/>
      <c r="L82" s="3276"/>
      <c r="M82" s="3276"/>
      <c r="N82" s="3276"/>
      <c r="O82" s="3276"/>
      <c r="P82" s="3276"/>
      <c r="Q82" s="3277"/>
      <c r="R82" s="3263" t="s">
        <v>427</v>
      </c>
      <c r="S82" s="3263" t="s">
        <v>327</v>
      </c>
      <c r="T82" s="3263" t="s">
        <v>972</v>
      </c>
      <c r="U82" s="3266" t="s">
        <v>2</v>
      </c>
      <c r="V82" s="3266"/>
      <c r="W82" s="3267" t="s">
        <v>5</v>
      </c>
    </row>
    <row r="83" spans="1:23" ht="18.75" customHeight="1">
      <c r="A83" s="3268"/>
      <c r="B83" s="3268"/>
      <c r="C83" s="3268"/>
      <c r="D83" s="2768" t="s">
        <v>973</v>
      </c>
      <c r="E83" s="2768" t="s">
        <v>974</v>
      </c>
      <c r="F83" s="2768" t="s">
        <v>974</v>
      </c>
      <c r="G83" s="2768" t="s">
        <v>974</v>
      </c>
      <c r="H83" s="2768" t="s">
        <v>974</v>
      </c>
      <c r="I83" s="2768" t="s">
        <v>974</v>
      </c>
      <c r="J83" s="2768" t="s">
        <v>974</v>
      </c>
      <c r="K83" s="2768" t="s">
        <v>974</v>
      </c>
      <c r="L83" s="2768" t="s">
        <v>974</v>
      </c>
      <c r="M83" s="2768" t="s">
        <v>974</v>
      </c>
      <c r="N83" s="2768" t="s">
        <v>974</v>
      </c>
      <c r="O83" s="2768" t="s">
        <v>974</v>
      </c>
      <c r="P83" s="2768" t="s">
        <v>974</v>
      </c>
      <c r="Q83" s="2769" t="s">
        <v>975</v>
      </c>
      <c r="R83" s="3264"/>
      <c r="S83" s="3279"/>
      <c r="T83" s="3264"/>
      <c r="U83" s="3261" t="s">
        <v>976</v>
      </c>
      <c r="V83" s="3263" t="s">
        <v>977</v>
      </c>
      <c r="W83" s="3268"/>
    </row>
    <row r="84" spans="1:23" ht="15.75">
      <c r="A84" s="3269"/>
      <c r="B84" s="3274"/>
      <c r="C84" s="3274"/>
      <c r="D84" s="332" t="s">
        <v>39</v>
      </c>
      <c r="E84" s="332" t="s">
        <v>978</v>
      </c>
      <c r="F84" s="332" t="s">
        <v>979</v>
      </c>
      <c r="G84" s="332" t="s">
        <v>980</v>
      </c>
      <c r="H84" s="332" t="s">
        <v>981</v>
      </c>
      <c r="I84" s="332" t="s">
        <v>982</v>
      </c>
      <c r="J84" s="332" t="s">
        <v>983</v>
      </c>
      <c r="K84" s="332" t="s">
        <v>984</v>
      </c>
      <c r="L84" s="332" t="s">
        <v>985</v>
      </c>
      <c r="M84" s="332" t="s">
        <v>986</v>
      </c>
      <c r="N84" s="332" t="s">
        <v>45</v>
      </c>
      <c r="O84" s="332" t="s">
        <v>987</v>
      </c>
      <c r="P84" s="332" t="s">
        <v>988</v>
      </c>
      <c r="Q84" s="333" t="s">
        <v>76</v>
      </c>
      <c r="R84" s="3278"/>
      <c r="S84" s="3280"/>
      <c r="T84" s="3265"/>
      <c r="U84" s="3262"/>
      <c r="V84" s="3213"/>
      <c r="W84" s="3269"/>
    </row>
    <row r="85" spans="1:23" ht="15.75">
      <c r="A85" s="2844"/>
      <c r="B85" s="2911" t="s">
        <v>6309</v>
      </c>
      <c r="C85" s="2887"/>
      <c r="D85" s="2844"/>
      <c r="E85" s="2844"/>
      <c r="F85" s="2844"/>
      <c r="G85" s="2844"/>
      <c r="H85" s="2844"/>
      <c r="I85" s="2844"/>
      <c r="J85" s="2844"/>
      <c r="K85" s="2844"/>
      <c r="L85" s="2844"/>
      <c r="M85" s="2844"/>
      <c r="N85" s="2844"/>
      <c r="O85" s="2844"/>
      <c r="P85" s="2844"/>
      <c r="Q85" s="2844"/>
      <c r="R85" s="2844"/>
      <c r="S85" s="2844"/>
      <c r="T85" s="2841"/>
      <c r="U85" s="2841"/>
      <c r="V85" s="2841"/>
      <c r="W85" s="2842"/>
    </row>
    <row r="86" spans="1:23" ht="15.75">
      <c r="A86" s="2844"/>
      <c r="B86" s="2912" t="s">
        <v>6310</v>
      </c>
      <c r="C86" s="2887"/>
      <c r="D86" s="2844"/>
      <c r="E86" s="2844"/>
      <c r="F86" s="2844"/>
      <c r="G86" s="2844"/>
      <c r="H86" s="2844"/>
      <c r="I86" s="2844"/>
      <c r="J86" s="2844"/>
      <c r="K86" s="2844"/>
      <c r="L86" s="2844"/>
      <c r="M86" s="2844"/>
      <c r="N86" s="2844"/>
      <c r="O86" s="2844"/>
      <c r="P86" s="2844"/>
      <c r="Q86" s="2844"/>
      <c r="R86" s="2844"/>
      <c r="S86" s="2844"/>
      <c r="T86" s="2841"/>
      <c r="U86" s="2837"/>
      <c r="V86" s="2837"/>
      <c r="W86" s="2842"/>
    </row>
    <row r="87" spans="1:23" ht="15.75">
      <c r="A87" s="2844"/>
      <c r="B87" s="2913" t="s">
        <v>1057</v>
      </c>
      <c r="C87" s="2914" t="s">
        <v>1058</v>
      </c>
      <c r="D87" s="2915">
        <v>90</v>
      </c>
      <c r="E87" s="2915">
        <v>65</v>
      </c>
      <c r="F87" s="2915">
        <v>120</v>
      </c>
      <c r="G87" s="2915">
        <v>86</v>
      </c>
      <c r="H87" s="2915">
        <v>59</v>
      </c>
      <c r="I87" s="2915">
        <v>6</v>
      </c>
      <c r="J87" s="2915">
        <v>58</v>
      </c>
      <c r="K87" s="2915">
        <v>137</v>
      </c>
      <c r="L87" s="2915">
        <v>45</v>
      </c>
      <c r="M87" s="2915">
        <v>51</v>
      </c>
      <c r="N87" s="2915">
        <v>94</v>
      </c>
      <c r="O87" s="2915">
        <v>37</v>
      </c>
      <c r="P87" s="2915">
        <v>43</v>
      </c>
      <c r="Q87" s="2915">
        <v>77</v>
      </c>
      <c r="R87" s="1324">
        <f>SUM(D87:Q87)</f>
        <v>968</v>
      </c>
      <c r="S87" s="2825"/>
      <c r="T87" s="2893" t="s">
        <v>1059</v>
      </c>
      <c r="U87" s="2916">
        <v>16377</v>
      </c>
      <c r="V87" s="2858" t="s">
        <v>319</v>
      </c>
      <c r="W87" s="2809" t="s">
        <v>1060</v>
      </c>
    </row>
    <row r="88" spans="1:23" ht="15.75">
      <c r="A88" s="2844"/>
      <c r="B88" s="2913" t="s">
        <v>1061</v>
      </c>
      <c r="C88" s="2914">
        <v>100</v>
      </c>
      <c r="D88" s="2844"/>
      <c r="E88" s="2844"/>
      <c r="F88" s="2844"/>
      <c r="G88" s="2844"/>
      <c r="H88" s="2844"/>
      <c r="I88" s="2844"/>
      <c r="J88" s="2844"/>
      <c r="K88" s="2844"/>
      <c r="L88" s="2844"/>
      <c r="M88" s="2844"/>
      <c r="N88" s="2844"/>
      <c r="O88" s="2844"/>
      <c r="P88" s="2844"/>
      <c r="Q88" s="2844"/>
      <c r="R88" s="2844"/>
      <c r="S88" s="2844"/>
      <c r="T88" s="2803" t="s">
        <v>996</v>
      </c>
      <c r="U88" s="2815"/>
      <c r="V88" s="2812"/>
      <c r="W88" s="2917"/>
    </row>
    <row r="89" spans="1:23" ht="15.75">
      <c r="A89" s="2844"/>
      <c r="B89" s="2913" t="s">
        <v>1062</v>
      </c>
      <c r="C89" s="2914"/>
      <c r="D89" s="2844"/>
      <c r="E89" s="2844"/>
      <c r="F89" s="2844"/>
      <c r="G89" s="2844"/>
      <c r="H89" s="2844"/>
      <c r="I89" s="2844"/>
      <c r="J89" s="2844"/>
      <c r="K89" s="2844"/>
      <c r="L89" s="2844"/>
      <c r="M89" s="2844"/>
      <c r="N89" s="2844"/>
      <c r="O89" s="2844"/>
      <c r="P89" s="2844"/>
      <c r="Q89" s="2844"/>
      <c r="R89" s="2844"/>
      <c r="S89" s="2844"/>
      <c r="T89" s="2896" t="s">
        <v>1063</v>
      </c>
      <c r="U89" s="2815"/>
      <c r="V89" s="2812"/>
      <c r="W89" s="2842"/>
    </row>
    <row r="90" spans="1:23" ht="15.75">
      <c r="A90" s="2844"/>
      <c r="B90" s="2913" t="s">
        <v>1064</v>
      </c>
      <c r="C90" s="2887"/>
      <c r="D90" s="2844"/>
      <c r="E90" s="2844"/>
      <c r="F90" s="2844"/>
      <c r="G90" s="2844"/>
      <c r="H90" s="2844"/>
      <c r="I90" s="2844"/>
      <c r="J90" s="2844"/>
      <c r="K90" s="2844"/>
      <c r="L90" s="2844"/>
      <c r="M90" s="2844"/>
      <c r="N90" s="2844"/>
      <c r="O90" s="2844"/>
      <c r="P90" s="2844"/>
      <c r="Q90" s="2844"/>
      <c r="R90" s="2844"/>
      <c r="S90" s="2844"/>
      <c r="T90" s="2841"/>
      <c r="U90" s="2815"/>
      <c r="V90" s="2812"/>
      <c r="W90" s="2842"/>
    </row>
    <row r="91" spans="1:23" ht="15.75">
      <c r="A91" s="2844"/>
      <c r="B91" s="2913" t="s">
        <v>1065</v>
      </c>
      <c r="C91" s="2887"/>
      <c r="D91" s="2844"/>
      <c r="E91" s="2844"/>
      <c r="F91" s="2844"/>
      <c r="G91" s="2844"/>
      <c r="H91" s="2844"/>
      <c r="I91" s="2844"/>
      <c r="J91" s="2844"/>
      <c r="K91" s="2844"/>
      <c r="L91" s="2844"/>
      <c r="M91" s="2844"/>
      <c r="N91" s="2844"/>
      <c r="O91" s="2844"/>
      <c r="P91" s="2844"/>
      <c r="Q91" s="2844"/>
      <c r="R91" s="2844"/>
      <c r="S91" s="2844"/>
      <c r="T91" s="2841"/>
      <c r="U91" s="2815"/>
      <c r="V91" s="2812"/>
      <c r="W91" s="2842"/>
    </row>
    <row r="92" spans="1:23" ht="15.75">
      <c r="A92" s="2844"/>
      <c r="B92" s="2913" t="s">
        <v>1066</v>
      </c>
      <c r="C92" s="2887"/>
      <c r="D92" s="2844"/>
      <c r="E92" s="2844"/>
      <c r="F92" s="2844"/>
      <c r="G92" s="2844"/>
      <c r="H92" s="2844"/>
      <c r="I92" s="2844"/>
      <c r="J92" s="2844"/>
      <c r="K92" s="2844"/>
      <c r="L92" s="2844"/>
      <c r="M92" s="2844"/>
      <c r="N92" s="2844"/>
      <c r="O92" s="2844"/>
      <c r="P92" s="2844"/>
      <c r="Q92" s="2844"/>
      <c r="R92" s="2844"/>
      <c r="S92" s="2844"/>
      <c r="T92" s="2841"/>
      <c r="U92" s="2918"/>
      <c r="V92" s="2841"/>
      <c r="W92" s="2842"/>
    </row>
    <row r="93" spans="1:23" ht="15.75">
      <c r="A93" s="2844"/>
      <c r="B93" s="2913" t="s">
        <v>1067</v>
      </c>
      <c r="C93" s="2887"/>
      <c r="D93" s="2844"/>
      <c r="E93" s="2844"/>
      <c r="F93" s="2844"/>
      <c r="G93" s="2844"/>
      <c r="H93" s="2844"/>
      <c r="I93" s="2844"/>
      <c r="J93" s="2844"/>
      <c r="K93" s="2844"/>
      <c r="L93" s="2844"/>
      <c r="M93" s="2844"/>
      <c r="N93" s="2844"/>
      <c r="O93" s="2844"/>
      <c r="P93" s="2844"/>
      <c r="Q93" s="2844"/>
      <c r="R93" s="2844"/>
      <c r="S93" s="2844"/>
      <c r="T93" s="2841"/>
      <c r="U93" s="2812"/>
      <c r="V93" s="2919"/>
      <c r="W93" s="2842"/>
    </row>
    <row r="94" spans="1:23" ht="15.75">
      <c r="A94" s="2844"/>
      <c r="B94" s="2913" t="s">
        <v>1068</v>
      </c>
      <c r="C94" s="2887"/>
      <c r="D94" s="2844"/>
      <c r="E94" s="2844"/>
      <c r="F94" s="2844"/>
      <c r="G94" s="2844"/>
      <c r="H94" s="2844"/>
      <c r="I94" s="2844"/>
      <c r="J94" s="2844"/>
      <c r="K94" s="2844"/>
      <c r="L94" s="2844"/>
      <c r="M94" s="2844"/>
      <c r="N94" s="2844"/>
      <c r="O94" s="2844"/>
      <c r="P94" s="2844"/>
      <c r="Q94" s="2844"/>
      <c r="R94" s="2844"/>
      <c r="S94" s="2844"/>
      <c r="T94" s="2841"/>
      <c r="U94" s="2815"/>
      <c r="V94" s="2812"/>
      <c r="W94" s="2842"/>
    </row>
    <row r="95" spans="1:23" ht="15.75">
      <c r="A95" s="2844"/>
      <c r="B95" s="2913" t="s">
        <v>1069</v>
      </c>
      <c r="C95" s="2887"/>
      <c r="D95" s="2844"/>
      <c r="E95" s="2844"/>
      <c r="F95" s="2844"/>
      <c r="G95" s="2844"/>
      <c r="H95" s="2844"/>
      <c r="I95" s="2844"/>
      <c r="J95" s="2844"/>
      <c r="K95" s="2844"/>
      <c r="L95" s="2844"/>
      <c r="M95" s="2844"/>
      <c r="N95" s="2844"/>
      <c r="O95" s="2844"/>
      <c r="P95" s="2844"/>
      <c r="Q95" s="2844"/>
      <c r="R95" s="2844"/>
      <c r="S95" s="2844"/>
      <c r="T95" s="2841"/>
      <c r="U95" s="2815"/>
      <c r="V95" s="2812"/>
      <c r="W95" s="2842"/>
    </row>
    <row r="96" spans="1:23" ht="15.75">
      <c r="A96" s="2844"/>
      <c r="B96" s="2911" t="s">
        <v>1070</v>
      </c>
      <c r="C96" s="2860" t="s">
        <v>1058</v>
      </c>
      <c r="D96" s="2825">
        <v>90</v>
      </c>
      <c r="E96" s="2825">
        <v>65</v>
      </c>
      <c r="F96" s="2825">
        <v>120</v>
      </c>
      <c r="G96" s="2825">
        <v>86</v>
      </c>
      <c r="H96" s="2825">
        <v>59</v>
      </c>
      <c r="I96" s="2825">
        <v>6</v>
      </c>
      <c r="J96" s="2825">
        <v>58</v>
      </c>
      <c r="K96" s="2825">
        <v>137</v>
      </c>
      <c r="L96" s="2825">
        <v>45</v>
      </c>
      <c r="M96" s="2825">
        <v>51</v>
      </c>
      <c r="N96" s="2825">
        <v>94</v>
      </c>
      <c r="O96" s="2825">
        <v>37</v>
      </c>
      <c r="P96" s="2825">
        <v>43</v>
      </c>
      <c r="Q96" s="2825">
        <v>77</v>
      </c>
      <c r="R96" s="2803">
        <f>SUM(D96:Q96)</f>
        <v>968</v>
      </c>
      <c r="S96" s="2844"/>
      <c r="T96" s="2893" t="s">
        <v>1059</v>
      </c>
      <c r="U96" s="2848">
        <v>30700</v>
      </c>
      <c r="V96" s="2858" t="s">
        <v>319</v>
      </c>
      <c r="W96" s="2809" t="s">
        <v>1060</v>
      </c>
    </row>
    <row r="97" spans="1:23" ht="15.75">
      <c r="A97" s="2844"/>
      <c r="B97" s="2911" t="s">
        <v>1071</v>
      </c>
      <c r="C97" s="2860">
        <v>100</v>
      </c>
      <c r="D97" s="2825"/>
      <c r="E97" s="2825"/>
      <c r="F97" s="2825"/>
      <c r="G97" s="2825"/>
      <c r="H97" s="2825"/>
      <c r="I97" s="2825"/>
      <c r="J97" s="2825"/>
      <c r="K97" s="2825"/>
      <c r="L97" s="2825"/>
      <c r="M97" s="2825"/>
      <c r="N97" s="2825"/>
      <c r="O97" s="2825"/>
      <c r="P97" s="2825"/>
      <c r="Q97" s="2825"/>
      <c r="R97" s="2825"/>
      <c r="S97" s="2844"/>
      <c r="T97" s="2803" t="s">
        <v>996</v>
      </c>
      <c r="U97" s="2920"/>
      <c r="V97" s="2812"/>
      <c r="W97" s="2842"/>
    </row>
    <row r="98" spans="1:23" ht="21.75" customHeight="1">
      <c r="A98" s="2844"/>
      <c r="B98" s="2911" t="s">
        <v>1072</v>
      </c>
      <c r="C98" s="2860"/>
      <c r="D98" s="2825"/>
      <c r="E98" s="2825"/>
      <c r="F98" s="2825"/>
      <c r="G98" s="2825"/>
      <c r="H98" s="2825"/>
      <c r="I98" s="2825"/>
      <c r="J98" s="2825"/>
      <c r="K98" s="2825"/>
      <c r="L98" s="2825"/>
      <c r="M98" s="2825"/>
      <c r="N98" s="2825"/>
      <c r="O98" s="2825"/>
      <c r="P98" s="2825"/>
      <c r="Q98" s="2825"/>
      <c r="R98" s="2825"/>
      <c r="S98" s="2844"/>
      <c r="T98" s="2896" t="s">
        <v>1063</v>
      </c>
      <c r="U98" s="2815"/>
      <c r="V98" s="2812"/>
      <c r="W98" s="2842"/>
    </row>
    <row r="99" spans="1:23" ht="21.75" customHeight="1">
      <c r="A99" s="2844"/>
      <c r="B99" s="2911" t="s">
        <v>1073</v>
      </c>
      <c r="C99" s="2860"/>
      <c r="D99" s="2825"/>
      <c r="E99" s="2825"/>
      <c r="F99" s="2825"/>
      <c r="G99" s="2825"/>
      <c r="H99" s="2825"/>
      <c r="I99" s="2825"/>
      <c r="J99" s="2825"/>
      <c r="K99" s="2825"/>
      <c r="L99" s="2825"/>
      <c r="M99" s="2825"/>
      <c r="N99" s="2825"/>
      <c r="O99" s="2825"/>
      <c r="P99" s="2825"/>
      <c r="Q99" s="2825"/>
      <c r="R99" s="2825"/>
      <c r="S99" s="2844"/>
      <c r="T99" s="2841"/>
      <c r="U99" s="2808"/>
      <c r="V99" s="2921"/>
      <c r="W99" s="2842"/>
    </row>
    <row r="100" spans="1:23" ht="15.75">
      <c r="A100" s="2922"/>
      <c r="B100" s="2923" t="s">
        <v>427</v>
      </c>
      <c r="C100" s="2924"/>
      <c r="D100" s="2922"/>
      <c r="E100" s="2922"/>
      <c r="F100" s="2922"/>
      <c r="G100" s="2922"/>
      <c r="H100" s="2922"/>
      <c r="I100" s="2922"/>
      <c r="J100" s="2922"/>
      <c r="K100" s="2922"/>
      <c r="L100" s="2922"/>
      <c r="M100" s="2922"/>
      <c r="N100" s="2922"/>
      <c r="O100" s="2922"/>
      <c r="P100" s="2922"/>
      <c r="Q100" s="2922"/>
      <c r="R100" s="2922"/>
      <c r="S100" s="2922"/>
      <c r="T100" s="2863"/>
      <c r="U100" s="2925">
        <v>47077</v>
      </c>
      <c r="V100" s="2867" t="s">
        <v>319</v>
      </c>
      <c r="W100" s="2926" t="s">
        <v>1060</v>
      </c>
    </row>
    <row r="101" spans="1:23" ht="18.75" customHeight="1">
      <c r="A101" s="3281" t="s">
        <v>1018</v>
      </c>
      <c r="B101" s="3281"/>
      <c r="C101" s="3281"/>
      <c r="D101" s="3281"/>
      <c r="E101" s="3281"/>
      <c r="F101" s="3281"/>
      <c r="G101" s="3281"/>
      <c r="H101" s="3281"/>
      <c r="I101" s="3281"/>
      <c r="J101" s="3281"/>
      <c r="K101" s="3281"/>
      <c r="L101" s="3281"/>
      <c r="M101" s="3281"/>
      <c r="N101" s="3281"/>
      <c r="O101" s="3281"/>
      <c r="P101" s="3281"/>
      <c r="Q101" s="3281"/>
      <c r="R101" s="3281"/>
      <c r="S101" s="3281"/>
      <c r="T101" s="3281"/>
      <c r="U101" s="3281"/>
      <c r="V101" s="3281"/>
      <c r="W101" s="3281"/>
    </row>
    <row r="102" spans="1:23" ht="18.75" customHeight="1">
      <c r="A102" s="3281" t="s">
        <v>963</v>
      </c>
      <c r="B102" s="3281"/>
      <c r="C102" s="3281"/>
      <c r="D102" s="3281"/>
      <c r="E102" s="3281"/>
      <c r="F102" s="3281"/>
      <c r="G102" s="3281"/>
      <c r="H102" s="3281"/>
      <c r="I102" s="3281"/>
      <c r="J102" s="3281"/>
      <c r="K102" s="3281"/>
      <c r="L102" s="3281"/>
      <c r="M102" s="3281"/>
      <c r="N102" s="3281"/>
      <c r="O102" s="3281"/>
      <c r="P102" s="3281"/>
      <c r="Q102" s="3281"/>
      <c r="R102" s="3281"/>
      <c r="S102" s="3281"/>
      <c r="T102" s="3281"/>
      <c r="U102" s="3281"/>
      <c r="V102" s="3281"/>
      <c r="W102" s="3281"/>
    </row>
    <row r="103" spans="1:23" ht="15.75">
      <c r="A103" s="2871" t="s">
        <v>1074</v>
      </c>
      <c r="B103" s="2871"/>
      <c r="C103" s="2786"/>
      <c r="D103" s="2870"/>
      <c r="E103" s="2871"/>
      <c r="F103" s="2871"/>
      <c r="G103" s="2786"/>
      <c r="H103" s="2786"/>
      <c r="I103" s="2786"/>
      <c r="J103" s="2786"/>
      <c r="K103" s="2786"/>
      <c r="L103" s="2786"/>
      <c r="M103" s="2786"/>
      <c r="N103" s="2786"/>
      <c r="O103" s="2786"/>
      <c r="P103" s="2786"/>
      <c r="Q103" s="2786"/>
      <c r="R103" s="2786"/>
      <c r="S103" s="2786"/>
      <c r="T103" s="2786"/>
      <c r="U103" s="2786"/>
      <c r="V103" s="2786"/>
      <c r="W103" s="2928"/>
    </row>
    <row r="104" spans="1:23" ht="15.75">
      <c r="A104" s="2871" t="s">
        <v>1021</v>
      </c>
      <c r="B104" s="2871"/>
      <c r="C104" s="2786" t="s">
        <v>1075</v>
      </c>
      <c r="D104" s="2870"/>
      <c r="E104" s="2871"/>
      <c r="F104" s="2871"/>
      <c r="G104" s="2786"/>
      <c r="H104" s="2786"/>
      <c r="I104" s="2786"/>
      <c r="J104" s="2786"/>
      <c r="K104" s="2786"/>
      <c r="L104" s="2786"/>
      <c r="M104" s="2786"/>
      <c r="N104" s="2786"/>
      <c r="O104" s="2786"/>
      <c r="P104" s="2786"/>
      <c r="Q104" s="2786"/>
      <c r="R104" s="2786"/>
      <c r="S104" s="2786"/>
      <c r="T104" s="2786"/>
      <c r="U104" s="2786"/>
      <c r="V104" s="2786"/>
      <c r="W104" s="2928"/>
    </row>
    <row r="105" spans="1:23" ht="15.75">
      <c r="A105" s="2871"/>
      <c r="B105" s="2871"/>
      <c r="C105" s="2786" t="s">
        <v>1076</v>
      </c>
      <c r="D105" s="2870"/>
      <c r="E105" s="2871"/>
      <c r="F105" s="2871"/>
      <c r="G105" s="2786"/>
      <c r="H105" s="2786"/>
      <c r="I105" s="2786"/>
      <c r="J105" s="2786"/>
      <c r="K105" s="2786"/>
      <c r="L105" s="2786"/>
      <c r="M105" s="2786"/>
      <c r="N105" s="2786"/>
      <c r="O105" s="2786"/>
      <c r="P105" s="2786"/>
      <c r="Q105" s="2786"/>
      <c r="R105" s="2786"/>
      <c r="S105" s="2786"/>
      <c r="T105" s="2786"/>
      <c r="U105" s="2786"/>
      <c r="V105" s="2786"/>
      <c r="W105" s="2928"/>
    </row>
    <row r="106" spans="1:23" ht="15.75">
      <c r="A106" s="2871"/>
      <c r="B106" s="2871" t="s">
        <v>6</v>
      </c>
      <c r="C106" s="2786" t="s">
        <v>1077</v>
      </c>
      <c r="D106" s="2870"/>
      <c r="E106" s="2871"/>
      <c r="F106" s="2871"/>
      <c r="G106" s="2786"/>
      <c r="H106" s="2786"/>
      <c r="I106" s="2786"/>
      <c r="J106" s="2786"/>
      <c r="K106" s="2786"/>
      <c r="L106" s="2786"/>
      <c r="M106" s="2786"/>
      <c r="N106" s="2786"/>
      <c r="O106" s="2786"/>
      <c r="P106" s="2786"/>
      <c r="Q106" s="2786"/>
      <c r="R106" s="2786"/>
      <c r="S106" s="2786"/>
      <c r="T106" s="2786"/>
      <c r="U106" s="2786"/>
      <c r="V106" s="2786"/>
      <c r="W106" s="2928"/>
    </row>
    <row r="107" spans="1:23" ht="21.75" customHeight="1">
      <c r="A107" s="2871"/>
      <c r="B107" s="2871"/>
      <c r="C107" s="3289" t="s">
        <v>1078</v>
      </c>
      <c r="D107" s="3289"/>
      <c r="E107" s="3289"/>
      <c r="F107" s="3289"/>
      <c r="G107" s="3289"/>
      <c r="H107" s="3289"/>
      <c r="I107" s="3289"/>
      <c r="J107" s="3289"/>
      <c r="K107" s="3289"/>
      <c r="L107" s="3289"/>
      <c r="M107" s="3289"/>
      <c r="N107" s="3289"/>
      <c r="O107" s="3289"/>
      <c r="U107" s="2786"/>
      <c r="V107" s="2786"/>
      <c r="W107" s="2928"/>
    </row>
    <row r="108" spans="1:23" ht="18.75" customHeight="1">
      <c r="A108" s="2871"/>
      <c r="B108" s="2871"/>
      <c r="C108" s="3290" t="s">
        <v>1079</v>
      </c>
      <c r="D108" s="3290"/>
      <c r="E108" s="3290"/>
      <c r="F108" s="3290"/>
      <c r="G108" s="3290"/>
      <c r="H108" s="3290"/>
      <c r="I108" s="3290"/>
      <c r="J108" s="3290"/>
      <c r="K108" s="3290"/>
      <c r="L108" s="3290"/>
      <c r="M108" s="3290"/>
      <c r="N108" s="3290"/>
      <c r="O108" s="3290"/>
      <c r="P108" s="3290"/>
      <c r="Q108" s="3290"/>
      <c r="R108" s="3290"/>
      <c r="S108" s="3290"/>
      <c r="T108" s="3290"/>
      <c r="U108" s="2786"/>
      <c r="V108" s="2786"/>
      <c r="W108" s="2928"/>
    </row>
    <row r="109" spans="1:23" ht="15.75">
      <c r="A109" s="2871"/>
      <c r="B109" s="2871"/>
      <c r="C109" s="2786" t="s">
        <v>1080</v>
      </c>
      <c r="D109" s="2870"/>
      <c r="E109" s="2871"/>
      <c r="F109" s="2871"/>
      <c r="G109" s="2786"/>
      <c r="H109" s="2786"/>
      <c r="I109" s="2786"/>
      <c r="J109" s="2786"/>
      <c r="K109" s="2786"/>
      <c r="L109" s="2786"/>
      <c r="M109" s="2786"/>
      <c r="N109" s="2786"/>
      <c r="O109" s="2786"/>
      <c r="P109" s="2786"/>
      <c r="Q109" s="2786"/>
      <c r="R109" s="2786"/>
      <c r="S109" s="2786"/>
      <c r="T109" s="2786"/>
      <c r="U109" s="2786"/>
      <c r="V109" s="2786"/>
      <c r="W109" s="2928"/>
    </row>
    <row r="110" spans="1:23" ht="15.75">
      <c r="A110" s="2871" t="s">
        <v>1025</v>
      </c>
      <c r="B110" s="2873"/>
      <c r="C110" s="2873" t="s">
        <v>1026</v>
      </c>
      <c r="D110" s="2874"/>
      <c r="E110" s="2873"/>
      <c r="F110" s="2873"/>
      <c r="G110" s="2786"/>
      <c r="H110" s="2786"/>
      <c r="I110" s="2786"/>
      <c r="J110" s="2786"/>
      <c r="K110" s="2786"/>
      <c r="L110" s="2786"/>
      <c r="M110" s="2786"/>
      <c r="N110" s="2786"/>
      <c r="O110" s="2786"/>
      <c r="P110" s="2786"/>
      <c r="Q110" s="2786"/>
      <c r="R110" s="2786"/>
      <c r="S110" s="2786"/>
      <c r="T110" s="2786"/>
      <c r="U110" s="2786"/>
      <c r="V110" s="2786"/>
      <c r="W110" s="2928"/>
    </row>
    <row r="111" spans="1:23" ht="15.75">
      <c r="A111" s="2871"/>
      <c r="B111" s="2873"/>
      <c r="C111" s="2873" t="s">
        <v>1081</v>
      </c>
      <c r="D111" s="2874"/>
      <c r="E111" s="2873"/>
      <c r="F111" s="2873"/>
      <c r="G111" s="2786"/>
      <c r="H111" s="2786"/>
      <c r="I111" s="2786"/>
      <c r="J111" s="2786"/>
      <c r="K111" s="2786"/>
      <c r="L111" s="2786"/>
      <c r="M111" s="2786"/>
      <c r="N111" s="2786"/>
      <c r="O111" s="2786"/>
      <c r="P111" s="2786"/>
      <c r="Q111" s="2786"/>
      <c r="R111" s="2786"/>
      <c r="S111" s="2786"/>
      <c r="T111" s="2786"/>
      <c r="U111" s="2786"/>
      <c r="V111" s="2786"/>
      <c r="W111" s="2928"/>
    </row>
    <row r="112" spans="1:23" ht="15.75">
      <c r="A112" s="2871"/>
      <c r="B112" s="2873"/>
      <c r="C112" s="2873" t="s">
        <v>1082</v>
      </c>
      <c r="D112" s="2874"/>
      <c r="E112" s="2873"/>
      <c r="F112" s="2873"/>
      <c r="G112" s="2786"/>
      <c r="H112" s="2786"/>
      <c r="I112" s="2786"/>
      <c r="J112" s="2786"/>
      <c r="K112" s="2786"/>
      <c r="L112" s="2786"/>
      <c r="M112" s="2786"/>
      <c r="N112" s="2786"/>
      <c r="O112" s="2786"/>
      <c r="P112" s="2786"/>
      <c r="Q112" s="2786"/>
      <c r="R112" s="2786"/>
      <c r="S112" s="2786"/>
      <c r="T112" s="2786"/>
      <c r="U112" s="2786"/>
      <c r="V112" s="2786"/>
      <c r="W112" s="2928"/>
    </row>
    <row r="113" spans="1:23" ht="15.75">
      <c r="A113" s="2871"/>
      <c r="B113" s="2873"/>
      <c r="C113" s="2873" t="s">
        <v>1083</v>
      </c>
      <c r="D113" s="2874"/>
      <c r="E113" s="2873"/>
      <c r="F113" s="2873"/>
      <c r="G113" s="2786"/>
      <c r="H113" s="2786"/>
      <c r="I113" s="2786"/>
      <c r="J113" s="2786"/>
      <c r="K113" s="2786"/>
      <c r="L113" s="2786"/>
      <c r="M113" s="2786"/>
      <c r="N113" s="2786"/>
      <c r="O113" s="2786"/>
      <c r="P113" s="2786"/>
      <c r="Q113" s="2786"/>
      <c r="R113" s="2786"/>
      <c r="S113" s="2786"/>
      <c r="T113" s="2786"/>
      <c r="U113" s="2786"/>
      <c r="V113" s="2786"/>
      <c r="W113" s="2928"/>
    </row>
    <row r="114" spans="1:23" ht="15.75">
      <c r="A114" s="3267" t="s">
        <v>0</v>
      </c>
      <c r="B114" s="3267" t="s">
        <v>969</v>
      </c>
      <c r="C114" s="3267" t="s">
        <v>970</v>
      </c>
      <c r="D114" s="3275" t="s">
        <v>971</v>
      </c>
      <c r="E114" s="3276"/>
      <c r="F114" s="3276"/>
      <c r="G114" s="3276"/>
      <c r="H114" s="3276"/>
      <c r="I114" s="3276"/>
      <c r="J114" s="3276"/>
      <c r="K114" s="3276"/>
      <c r="L114" s="3276"/>
      <c r="M114" s="3276"/>
      <c r="N114" s="3276"/>
      <c r="O114" s="3276"/>
      <c r="P114" s="3276"/>
      <c r="Q114" s="3277"/>
      <c r="R114" s="3263" t="s">
        <v>427</v>
      </c>
      <c r="S114" s="3263" t="s">
        <v>327</v>
      </c>
      <c r="T114" s="3263" t="s">
        <v>1439</v>
      </c>
      <c r="U114" s="3266" t="s">
        <v>2</v>
      </c>
      <c r="V114" s="3266"/>
      <c r="W114" s="3267" t="s">
        <v>5</v>
      </c>
    </row>
    <row r="115" spans="1:23" ht="15.75">
      <c r="A115" s="3268"/>
      <c r="B115" s="3268"/>
      <c r="C115" s="3268"/>
      <c r="D115" s="2768" t="s">
        <v>973</v>
      </c>
      <c r="E115" s="2768" t="s">
        <v>974</v>
      </c>
      <c r="F115" s="2768" t="s">
        <v>974</v>
      </c>
      <c r="G115" s="2768" t="s">
        <v>974</v>
      </c>
      <c r="H115" s="2768" t="s">
        <v>974</v>
      </c>
      <c r="I115" s="2768" t="s">
        <v>974</v>
      </c>
      <c r="J115" s="2768" t="s">
        <v>974</v>
      </c>
      <c r="K115" s="2768" t="s">
        <v>974</v>
      </c>
      <c r="L115" s="2768" t="s">
        <v>974</v>
      </c>
      <c r="M115" s="2768" t="s">
        <v>974</v>
      </c>
      <c r="N115" s="2768" t="s">
        <v>974</v>
      </c>
      <c r="O115" s="2768" t="s">
        <v>974</v>
      </c>
      <c r="P115" s="2768" t="s">
        <v>974</v>
      </c>
      <c r="Q115" s="2769" t="s">
        <v>975</v>
      </c>
      <c r="R115" s="3284"/>
      <c r="S115" s="3279"/>
      <c r="T115" s="3284"/>
      <c r="U115" s="3261" t="s">
        <v>976</v>
      </c>
      <c r="V115" s="3263" t="s">
        <v>977</v>
      </c>
      <c r="W115" s="3268"/>
    </row>
    <row r="116" spans="1:23" ht="15.75">
      <c r="A116" s="3269"/>
      <c r="B116" s="3274"/>
      <c r="C116" s="3274"/>
      <c r="D116" s="332" t="s">
        <v>39</v>
      </c>
      <c r="E116" s="332" t="s">
        <v>978</v>
      </c>
      <c r="F116" s="332" t="s">
        <v>979</v>
      </c>
      <c r="G116" s="332" t="s">
        <v>980</v>
      </c>
      <c r="H116" s="332" t="s">
        <v>981</v>
      </c>
      <c r="I116" s="332" t="s">
        <v>982</v>
      </c>
      <c r="J116" s="332" t="s">
        <v>983</v>
      </c>
      <c r="K116" s="332" t="s">
        <v>984</v>
      </c>
      <c r="L116" s="332" t="s">
        <v>985</v>
      </c>
      <c r="M116" s="332" t="s">
        <v>986</v>
      </c>
      <c r="N116" s="332" t="s">
        <v>45</v>
      </c>
      <c r="O116" s="332" t="s">
        <v>987</v>
      </c>
      <c r="P116" s="332" t="s">
        <v>988</v>
      </c>
      <c r="Q116" s="333" t="s">
        <v>76</v>
      </c>
      <c r="R116" s="3285"/>
      <c r="S116" s="3280"/>
      <c r="T116" s="3286"/>
      <c r="U116" s="3282"/>
      <c r="V116" s="3283"/>
      <c r="W116" s="3269"/>
    </row>
    <row r="117" spans="1:23" ht="15.75">
      <c r="A117" s="2929"/>
      <c r="B117" s="2796" t="s">
        <v>1084</v>
      </c>
      <c r="C117" s="357"/>
      <c r="D117" s="358"/>
      <c r="E117" s="358"/>
      <c r="F117" s="358"/>
      <c r="G117" s="358"/>
      <c r="H117" s="358"/>
      <c r="I117" s="358"/>
      <c r="J117" s="358"/>
      <c r="K117" s="358"/>
      <c r="L117" s="358"/>
      <c r="M117" s="358"/>
      <c r="N117" s="358"/>
      <c r="O117" s="358"/>
      <c r="P117" s="358"/>
      <c r="Q117" s="359"/>
      <c r="R117" s="2930"/>
      <c r="S117" s="2931"/>
      <c r="T117" s="360"/>
      <c r="U117" s="2932"/>
      <c r="V117" s="2933"/>
      <c r="W117" s="2797" t="s">
        <v>1085</v>
      </c>
    </row>
    <row r="118" spans="1:23" ht="15.75">
      <c r="A118" s="2934"/>
      <c r="B118" s="2796" t="s">
        <v>1086</v>
      </c>
      <c r="C118" s="361"/>
      <c r="D118" s="362"/>
      <c r="E118" s="362"/>
      <c r="F118" s="362"/>
      <c r="G118" s="362"/>
      <c r="H118" s="362"/>
      <c r="I118" s="362"/>
      <c r="J118" s="362"/>
      <c r="K118" s="362"/>
      <c r="L118" s="362"/>
      <c r="M118" s="362"/>
      <c r="N118" s="362"/>
      <c r="O118" s="362"/>
      <c r="P118" s="362"/>
      <c r="Q118" s="363"/>
      <c r="R118" s="2812"/>
      <c r="S118" s="2935"/>
      <c r="T118" s="364"/>
      <c r="U118" s="2936"/>
      <c r="V118" s="2937"/>
      <c r="W118" s="2934"/>
    </row>
    <row r="119" spans="1:23" ht="24" customHeight="1">
      <c r="A119" s="2798"/>
      <c r="B119" s="2938" t="s">
        <v>1087</v>
      </c>
      <c r="C119" s="2847" t="s">
        <v>1058</v>
      </c>
      <c r="D119" s="2803">
        <v>84</v>
      </c>
      <c r="E119" s="3287" t="s">
        <v>1088</v>
      </c>
      <c r="F119" s="2847">
        <v>38</v>
      </c>
      <c r="G119" s="2847">
        <v>29</v>
      </c>
      <c r="H119" s="2847">
        <v>5</v>
      </c>
      <c r="I119" s="2847">
        <v>21</v>
      </c>
      <c r="J119" s="3287" t="s">
        <v>1088</v>
      </c>
      <c r="K119" s="2847">
        <v>66</v>
      </c>
      <c r="L119" s="2847">
        <v>33</v>
      </c>
      <c r="M119" s="2847">
        <v>33</v>
      </c>
      <c r="N119" s="2847">
        <v>54</v>
      </c>
      <c r="O119" s="3287" t="s">
        <v>1088</v>
      </c>
      <c r="P119" s="3287" t="s">
        <v>1088</v>
      </c>
      <c r="Q119" s="2847">
        <v>26</v>
      </c>
      <c r="R119" s="2847">
        <v>389</v>
      </c>
      <c r="S119" s="2799"/>
      <c r="T119" s="2939" t="s">
        <v>1089</v>
      </c>
      <c r="U119" s="2799"/>
      <c r="V119" s="2799"/>
      <c r="W119" s="2940"/>
    </row>
    <row r="120" spans="1:23" ht="21.75" customHeight="1">
      <c r="A120" s="2798"/>
      <c r="B120" s="2941" t="s">
        <v>1090</v>
      </c>
      <c r="C120" s="2847">
        <v>100</v>
      </c>
      <c r="D120" s="2801"/>
      <c r="E120" s="3288"/>
      <c r="F120" s="2799"/>
      <c r="G120" s="2799"/>
      <c r="H120" s="2799"/>
      <c r="I120" s="2799"/>
      <c r="J120" s="3288"/>
      <c r="K120" s="2799"/>
      <c r="L120" s="2799"/>
      <c r="M120" s="2799"/>
      <c r="N120" s="2799"/>
      <c r="O120" s="3288"/>
      <c r="P120" s="3288"/>
      <c r="Q120" s="2799"/>
      <c r="R120" s="2799"/>
      <c r="S120" s="2799"/>
      <c r="T120" s="2803" t="s">
        <v>996</v>
      </c>
      <c r="U120" s="2799"/>
      <c r="V120" s="2799"/>
      <c r="W120" s="2847"/>
    </row>
    <row r="121" spans="1:23" ht="21.75" customHeight="1">
      <c r="A121" s="2803"/>
      <c r="B121" s="2942" t="s">
        <v>1091</v>
      </c>
      <c r="C121" s="2847"/>
      <c r="D121" s="2803"/>
      <c r="E121" s="3288"/>
      <c r="F121" s="2847"/>
      <c r="G121" s="2847"/>
      <c r="H121" s="2847"/>
      <c r="I121" s="2847"/>
      <c r="J121" s="3288"/>
      <c r="K121" s="2847"/>
      <c r="L121" s="2847"/>
      <c r="M121" s="2847"/>
      <c r="N121" s="2847"/>
      <c r="O121" s="3288"/>
      <c r="P121" s="3288"/>
      <c r="R121" s="2943"/>
      <c r="S121" s="2847"/>
      <c r="T121" s="2896" t="s">
        <v>1092</v>
      </c>
      <c r="U121" s="362"/>
      <c r="V121" s="362"/>
      <c r="W121" s="2847"/>
    </row>
    <row r="122" spans="1:23" ht="21.75" customHeight="1">
      <c r="A122" s="2798"/>
      <c r="B122" s="2944" t="s">
        <v>1093</v>
      </c>
      <c r="C122" s="2847"/>
      <c r="D122" s="2801"/>
      <c r="E122" s="2945"/>
      <c r="F122" s="2801"/>
      <c r="G122" s="2801"/>
      <c r="H122" s="2801"/>
      <c r="I122" s="2801"/>
      <c r="J122" s="2945"/>
      <c r="K122" s="2801"/>
      <c r="L122" s="2801"/>
      <c r="M122" s="2801"/>
      <c r="N122" s="2801"/>
      <c r="O122" s="2945"/>
      <c r="P122" s="2945"/>
      <c r="Q122" s="2801"/>
      <c r="R122" s="2801"/>
      <c r="S122" s="2801"/>
      <c r="T122" s="2798"/>
      <c r="U122" s="2801"/>
      <c r="V122" s="2801"/>
      <c r="W122" s="362"/>
    </row>
    <row r="123" spans="1:23" ht="21.75" customHeight="1">
      <c r="A123" s="2818"/>
      <c r="B123" s="2946" t="s">
        <v>1094</v>
      </c>
      <c r="C123" s="2947"/>
      <c r="D123" s="2821"/>
      <c r="E123" s="2948"/>
      <c r="F123" s="2821"/>
      <c r="G123" s="2821"/>
      <c r="H123" s="2821"/>
      <c r="I123" s="2821"/>
      <c r="J123" s="2948"/>
      <c r="K123" s="2821"/>
      <c r="L123" s="2821"/>
      <c r="M123" s="2821"/>
      <c r="N123" s="2821"/>
      <c r="O123" s="2948"/>
      <c r="P123" s="2948"/>
      <c r="Q123" s="2821"/>
      <c r="R123" s="2821"/>
      <c r="S123" s="2821"/>
      <c r="T123" s="2949"/>
      <c r="U123" s="2821"/>
      <c r="V123" s="2821"/>
      <c r="W123" s="2950"/>
    </row>
    <row r="124" spans="1:23" ht="18.75" customHeight="1">
      <c r="A124" s="3267" t="s">
        <v>0</v>
      </c>
      <c r="B124" s="3267" t="s">
        <v>969</v>
      </c>
      <c r="C124" s="3267" t="s">
        <v>970</v>
      </c>
      <c r="D124" s="3275" t="s">
        <v>971</v>
      </c>
      <c r="E124" s="3276"/>
      <c r="F124" s="3276"/>
      <c r="G124" s="3276"/>
      <c r="H124" s="3276"/>
      <c r="I124" s="3276"/>
      <c r="J124" s="3276"/>
      <c r="K124" s="3276"/>
      <c r="L124" s="3276"/>
      <c r="M124" s="3276"/>
      <c r="N124" s="3276"/>
      <c r="O124" s="3276"/>
      <c r="P124" s="3276"/>
      <c r="Q124" s="3277"/>
      <c r="R124" s="3263" t="s">
        <v>427</v>
      </c>
      <c r="S124" s="3263" t="s">
        <v>327</v>
      </c>
      <c r="T124" s="3263" t="s">
        <v>1439</v>
      </c>
      <c r="U124" s="3266" t="s">
        <v>2</v>
      </c>
      <c r="V124" s="3266"/>
      <c r="W124" s="3267" t="s">
        <v>5</v>
      </c>
    </row>
    <row r="125" spans="1:23" ht="15.75">
      <c r="A125" s="3268"/>
      <c r="B125" s="3268"/>
      <c r="C125" s="3268"/>
      <c r="D125" s="2768" t="s">
        <v>973</v>
      </c>
      <c r="E125" s="2768" t="s">
        <v>974</v>
      </c>
      <c r="F125" s="2768" t="s">
        <v>974</v>
      </c>
      <c r="G125" s="2768" t="s">
        <v>974</v>
      </c>
      <c r="H125" s="2768" t="s">
        <v>974</v>
      </c>
      <c r="I125" s="2768" t="s">
        <v>974</v>
      </c>
      <c r="J125" s="2768" t="s">
        <v>974</v>
      </c>
      <c r="K125" s="2768" t="s">
        <v>974</v>
      </c>
      <c r="L125" s="2768" t="s">
        <v>974</v>
      </c>
      <c r="M125" s="2768" t="s">
        <v>974</v>
      </c>
      <c r="N125" s="2768" t="s">
        <v>974</v>
      </c>
      <c r="O125" s="2768" t="s">
        <v>974</v>
      </c>
      <c r="P125" s="2768" t="s">
        <v>974</v>
      </c>
      <c r="Q125" s="2769" t="s">
        <v>975</v>
      </c>
      <c r="R125" s="3284"/>
      <c r="S125" s="3279"/>
      <c r="T125" s="3284"/>
      <c r="U125" s="3261" t="s">
        <v>976</v>
      </c>
      <c r="V125" s="3263" t="s">
        <v>977</v>
      </c>
      <c r="W125" s="3268"/>
    </row>
    <row r="126" spans="1:23" ht="15.75">
      <c r="A126" s="3269"/>
      <c r="B126" s="3274"/>
      <c r="C126" s="3274"/>
      <c r="D126" s="332" t="s">
        <v>39</v>
      </c>
      <c r="E126" s="332" t="s">
        <v>978</v>
      </c>
      <c r="F126" s="332" t="s">
        <v>979</v>
      </c>
      <c r="G126" s="332" t="s">
        <v>980</v>
      </c>
      <c r="H126" s="332" t="s">
        <v>981</v>
      </c>
      <c r="I126" s="332" t="s">
        <v>982</v>
      </c>
      <c r="J126" s="332" t="s">
        <v>983</v>
      </c>
      <c r="K126" s="332" t="s">
        <v>984</v>
      </c>
      <c r="L126" s="332" t="s">
        <v>985</v>
      </c>
      <c r="M126" s="332" t="s">
        <v>986</v>
      </c>
      <c r="N126" s="332" t="s">
        <v>45</v>
      </c>
      <c r="O126" s="332" t="s">
        <v>987</v>
      </c>
      <c r="P126" s="332" t="s">
        <v>988</v>
      </c>
      <c r="Q126" s="333" t="s">
        <v>76</v>
      </c>
      <c r="R126" s="3285"/>
      <c r="S126" s="3280"/>
      <c r="T126" s="3286"/>
      <c r="U126" s="3282"/>
      <c r="V126" s="3283"/>
      <c r="W126" s="3269"/>
    </row>
    <row r="127" spans="1:23" ht="15.75">
      <c r="A127" s="2811"/>
      <c r="B127" s="2938" t="s">
        <v>1095</v>
      </c>
      <c r="C127" s="2847"/>
      <c r="D127" s="2811"/>
      <c r="E127" s="2945"/>
      <c r="F127" s="2811"/>
      <c r="G127" s="2811"/>
      <c r="H127" s="2811"/>
      <c r="I127" s="2811"/>
      <c r="J127" s="2945"/>
      <c r="K127" s="2811"/>
      <c r="L127" s="2811"/>
      <c r="M127" s="2811"/>
      <c r="N127" s="2811"/>
      <c r="O127" s="2945"/>
      <c r="P127" s="2951"/>
      <c r="Q127" s="2811"/>
      <c r="R127" s="2811"/>
      <c r="S127" s="2811"/>
      <c r="T127" s="2952"/>
      <c r="U127" s="2811"/>
      <c r="V127" s="2811"/>
      <c r="W127" s="2813"/>
    </row>
    <row r="128" spans="1:23" ht="15.75">
      <c r="A128" s="2811"/>
      <c r="B128" s="2953" t="s">
        <v>1096</v>
      </c>
      <c r="C128" s="2847"/>
      <c r="D128" s="2811"/>
      <c r="E128" s="2811"/>
      <c r="F128" s="2811"/>
      <c r="G128" s="2811"/>
      <c r="H128" s="2811"/>
      <c r="I128" s="2811"/>
      <c r="J128" s="2811"/>
      <c r="K128" s="2811"/>
      <c r="L128" s="2811"/>
      <c r="M128" s="2811"/>
      <c r="N128" s="2811"/>
      <c r="O128" s="2811"/>
      <c r="P128" s="2811"/>
      <c r="Q128" s="2811"/>
      <c r="R128" s="2811"/>
      <c r="S128" s="2811"/>
      <c r="T128" s="2952"/>
      <c r="U128" s="2811"/>
      <c r="V128" s="2811"/>
      <c r="W128" s="2813"/>
    </row>
    <row r="129" spans="1:23" ht="15.75">
      <c r="A129" s="2811"/>
      <c r="B129" s="2953" t="s">
        <v>1097</v>
      </c>
      <c r="C129" s="2847" t="s">
        <v>1058</v>
      </c>
      <c r="D129" s="2803">
        <v>2</v>
      </c>
      <c r="E129" s="2803"/>
      <c r="F129" s="2803">
        <v>2</v>
      </c>
      <c r="G129" s="2803">
        <v>1</v>
      </c>
      <c r="H129" s="2803">
        <v>1</v>
      </c>
      <c r="I129" s="2803">
        <v>1</v>
      </c>
      <c r="J129" s="2803"/>
      <c r="K129" s="2803">
        <v>1</v>
      </c>
      <c r="L129" s="2803">
        <v>1</v>
      </c>
      <c r="M129" s="2803">
        <v>1</v>
      </c>
      <c r="N129" s="2803">
        <v>1</v>
      </c>
      <c r="O129" s="2803"/>
      <c r="P129" s="2803"/>
      <c r="Q129" s="2803">
        <v>1</v>
      </c>
      <c r="R129" s="2847">
        <v>12</v>
      </c>
      <c r="S129" s="2847"/>
      <c r="T129" s="2952"/>
      <c r="U129" s="2811"/>
      <c r="V129" s="2811"/>
      <c r="W129" s="2813"/>
    </row>
    <row r="130" spans="1:23" ht="15.75">
      <c r="A130" s="2811"/>
      <c r="B130" s="2855" t="s">
        <v>1098</v>
      </c>
      <c r="C130" s="2803">
        <v>100</v>
      </c>
      <c r="D130" s="2845"/>
      <c r="E130" s="2811"/>
      <c r="F130" s="2811"/>
      <c r="G130" s="2811"/>
      <c r="H130" s="2811"/>
      <c r="I130" s="2811"/>
      <c r="J130" s="2811"/>
      <c r="K130" s="2811"/>
      <c r="L130" s="2811"/>
      <c r="M130" s="2811"/>
      <c r="N130" s="2811"/>
      <c r="O130" s="2811"/>
      <c r="P130" s="2811"/>
      <c r="Q130" s="2811"/>
      <c r="R130" s="2811"/>
      <c r="S130" s="2811"/>
      <c r="T130" s="2811"/>
      <c r="U130" s="2811"/>
      <c r="V130" s="2811"/>
      <c r="W130" s="2813"/>
    </row>
    <row r="131" spans="1:23" ht="15.75">
      <c r="A131" s="2890"/>
      <c r="B131" s="2954" t="s">
        <v>1099</v>
      </c>
      <c r="C131" s="2797"/>
      <c r="D131" s="2955"/>
      <c r="E131" s="2798"/>
      <c r="F131" s="2798"/>
      <c r="G131" s="2798"/>
      <c r="H131" s="2798"/>
      <c r="I131" s="2798"/>
      <c r="J131" s="2798"/>
      <c r="K131" s="2798"/>
      <c r="L131" s="2798"/>
      <c r="M131" s="2798"/>
      <c r="N131" s="2798"/>
      <c r="O131" s="2798"/>
      <c r="P131" s="2798"/>
      <c r="Q131" s="2798"/>
      <c r="R131" s="2798"/>
      <c r="S131" s="2798"/>
      <c r="T131" s="2890"/>
      <c r="U131" s="2890"/>
      <c r="V131" s="2890"/>
      <c r="W131" s="2956"/>
    </row>
    <row r="132" spans="1:23" ht="15.75">
      <c r="A132" s="2811"/>
      <c r="B132" s="2957" t="s">
        <v>1100</v>
      </c>
      <c r="C132" s="2847"/>
      <c r="D132" s="2845"/>
      <c r="E132" s="2803"/>
      <c r="F132" s="2803"/>
      <c r="G132" s="2803"/>
      <c r="H132" s="2803"/>
      <c r="I132" s="2803"/>
      <c r="J132" s="2803"/>
      <c r="K132" s="2803"/>
      <c r="L132" s="2803"/>
      <c r="M132" s="2803"/>
      <c r="N132" s="2803"/>
      <c r="O132" s="2803"/>
      <c r="P132" s="2803"/>
      <c r="Q132" s="2803"/>
      <c r="R132" s="2803"/>
      <c r="S132" s="2803"/>
      <c r="T132" s="2811"/>
      <c r="U132" s="2811"/>
      <c r="V132" s="2811"/>
      <c r="W132" s="2813"/>
    </row>
    <row r="133" spans="1:23" ht="15.75">
      <c r="A133" s="2811"/>
      <c r="B133" s="2958" t="s">
        <v>1101</v>
      </c>
      <c r="C133" s="2847" t="s">
        <v>1045</v>
      </c>
      <c r="D133" s="2959">
        <v>2</v>
      </c>
      <c r="E133" s="2825"/>
      <c r="F133" s="2825">
        <v>2</v>
      </c>
      <c r="G133" s="2825">
        <v>1</v>
      </c>
      <c r="H133" s="2825">
        <v>1</v>
      </c>
      <c r="I133" s="2825">
        <v>1</v>
      </c>
      <c r="J133" s="2825"/>
      <c r="K133" s="2825">
        <v>1</v>
      </c>
      <c r="L133" s="2825">
        <v>1</v>
      </c>
      <c r="M133" s="2825">
        <v>1</v>
      </c>
      <c r="N133" s="2825">
        <v>1</v>
      </c>
      <c r="O133" s="2825"/>
      <c r="P133" s="2825"/>
      <c r="Q133" s="2825">
        <v>1</v>
      </c>
      <c r="R133" s="2797">
        <v>12</v>
      </c>
      <c r="S133" s="2797"/>
      <c r="T133" s="2960" t="s">
        <v>1059</v>
      </c>
      <c r="U133" s="2811"/>
      <c r="V133" s="2811"/>
      <c r="W133" s="2813"/>
    </row>
    <row r="134" spans="1:23" ht="15.75">
      <c r="A134" s="2811"/>
      <c r="B134" s="2961" t="s">
        <v>1102</v>
      </c>
      <c r="C134" s="2847">
        <v>100</v>
      </c>
      <c r="D134" s="2803"/>
      <c r="E134" s="2803"/>
      <c r="F134" s="2803"/>
      <c r="G134" s="2803"/>
      <c r="H134" s="2803"/>
      <c r="I134" s="2803"/>
      <c r="J134" s="2803"/>
      <c r="K134" s="2803"/>
      <c r="L134" s="2803"/>
      <c r="M134" s="2803"/>
      <c r="N134" s="2803"/>
      <c r="O134" s="2803"/>
      <c r="P134" s="2803"/>
      <c r="Q134" s="2803"/>
      <c r="R134" s="2803"/>
      <c r="S134" s="2803"/>
      <c r="T134" s="2803" t="s">
        <v>996</v>
      </c>
      <c r="U134" s="2811"/>
      <c r="V134" s="2811"/>
      <c r="W134" s="2813"/>
    </row>
    <row r="135" spans="1:23" ht="15.75">
      <c r="A135" s="2892"/>
      <c r="B135" s="2962" t="s">
        <v>1103</v>
      </c>
      <c r="C135" s="2847"/>
      <c r="D135" s="2825"/>
      <c r="E135" s="2825"/>
      <c r="F135" s="2825"/>
      <c r="G135" s="2825"/>
      <c r="H135" s="2825"/>
      <c r="I135" s="2825"/>
      <c r="J135" s="2825"/>
      <c r="K135" s="2825"/>
      <c r="L135" s="2825"/>
      <c r="M135" s="2825"/>
      <c r="N135" s="2825"/>
      <c r="O135" s="2825"/>
      <c r="P135" s="2825"/>
      <c r="Q135" s="2825"/>
      <c r="R135" s="2803"/>
      <c r="S135" s="2825"/>
      <c r="T135" s="2896" t="s">
        <v>1063</v>
      </c>
      <c r="U135" s="2892"/>
      <c r="V135" s="2892"/>
      <c r="W135" s="2963"/>
    </row>
    <row r="136" spans="1:23" ht="15.75">
      <c r="A136" s="2892"/>
      <c r="B136" s="2911" t="s">
        <v>1104</v>
      </c>
      <c r="C136" s="2860"/>
      <c r="D136" s="2959">
        <v>2</v>
      </c>
      <c r="E136" s="2825"/>
      <c r="F136" s="2825">
        <v>2</v>
      </c>
      <c r="G136" s="2825">
        <v>1</v>
      </c>
      <c r="H136" s="2825">
        <v>1</v>
      </c>
      <c r="I136" s="2825">
        <v>1</v>
      </c>
      <c r="J136" s="2825"/>
      <c r="K136" s="2825">
        <v>1</v>
      </c>
      <c r="L136" s="2825">
        <v>1</v>
      </c>
      <c r="M136" s="2825">
        <v>1</v>
      </c>
      <c r="N136" s="2825">
        <v>1</v>
      </c>
      <c r="O136" s="2825"/>
      <c r="P136" s="2825"/>
      <c r="Q136" s="2825">
        <v>1</v>
      </c>
      <c r="R136" s="2797">
        <v>12</v>
      </c>
      <c r="S136" s="2847"/>
      <c r="T136" s="2952"/>
      <c r="U136" s="2892"/>
      <c r="V136" s="2892"/>
      <c r="W136" s="2963"/>
    </row>
    <row r="137" spans="1:23" ht="15.75">
      <c r="A137" s="2892"/>
      <c r="B137" s="2962" t="s">
        <v>1105</v>
      </c>
      <c r="C137" s="2860"/>
      <c r="D137" s="2825"/>
      <c r="E137" s="2825"/>
      <c r="F137" s="2825"/>
      <c r="G137" s="2825"/>
      <c r="H137" s="2825"/>
      <c r="I137" s="2825"/>
      <c r="J137" s="2825"/>
      <c r="K137" s="2825"/>
      <c r="L137" s="2825"/>
      <c r="M137" s="2825"/>
      <c r="N137" s="2825"/>
      <c r="O137" s="2825"/>
      <c r="P137" s="2825"/>
      <c r="Q137" s="2825"/>
      <c r="R137" s="2825"/>
      <c r="S137" s="2825"/>
      <c r="T137" s="2952"/>
      <c r="U137" s="2892"/>
      <c r="V137" s="2892"/>
      <c r="W137" s="2963"/>
    </row>
    <row r="138" spans="1:23" ht="15.75">
      <c r="A138" s="2892"/>
      <c r="B138" s="2911" t="s">
        <v>1106</v>
      </c>
      <c r="C138" s="2860"/>
      <c r="D138" s="2959">
        <v>2</v>
      </c>
      <c r="E138" s="2825"/>
      <c r="F138" s="2825">
        <v>2</v>
      </c>
      <c r="G138" s="2825">
        <v>1</v>
      </c>
      <c r="H138" s="2825">
        <v>1</v>
      </c>
      <c r="I138" s="2825">
        <v>1</v>
      </c>
      <c r="J138" s="2825"/>
      <c r="K138" s="2825">
        <v>1</v>
      </c>
      <c r="L138" s="2825">
        <v>1</v>
      </c>
      <c r="M138" s="2825">
        <v>1</v>
      </c>
      <c r="N138" s="2825">
        <v>1</v>
      </c>
      <c r="O138" s="2825"/>
      <c r="P138" s="2825"/>
      <c r="Q138" s="2825">
        <v>1</v>
      </c>
      <c r="R138" s="2847">
        <v>12</v>
      </c>
      <c r="S138" s="2847"/>
      <c r="T138" s="2952"/>
      <c r="U138" s="2892"/>
      <c r="V138" s="2892"/>
      <c r="W138" s="2963"/>
    </row>
    <row r="139" spans="1:23" ht="15.75">
      <c r="A139" s="2892"/>
      <c r="B139" s="2962" t="s">
        <v>1107</v>
      </c>
      <c r="C139" s="2860"/>
      <c r="D139" s="2825"/>
      <c r="E139" s="2825"/>
      <c r="F139" s="2825"/>
      <c r="G139" s="2825"/>
      <c r="H139" s="2825"/>
      <c r="I139" s="2825"/>
      <c r="J139" s="2825"/>
      <c r="K139" s="2825"/>
      <c r="L139" s="2825"/>
      <c r="M139" s="2825"/>
      <c r="N139" s="2825"/>
      <c r="O139" s="2825"/>
      <c r="P139" s="2825"/>
      <c r="Q139" s="2825"/>
      <c r="R139" s="2825"/>
      <c r="S139" s="2825"/>
      <c r="T139" s="2952"/>
      <c r="U139" s="2892"/>
      <c r="V139" s="2892"/>
      <c r="W139" s="2963"/>
    </row>
    <row r="140" spans="1:23" ht="15.75">
      <c r="A140" s="2892"/>
      <c r="B140" s="2962" t="s">
        <v>1108</v>
      </c>
      <c r="C140" s="2860"/>
      <c r="D140" s="2825"/>
      <c r="E140" s="2825"/>
      <c r="F140" s="2825"/>
      <c r="G140" s="2825"/>
      <c r="H140" s="2825"/>
      <c r="I140" s="2825"/>
      <c r="J140" s="2825"/>
      <c r="K140" s="2825"/>
      <c r="L140" s="2825"/>
      <c r="M140" s="2825"/>
      <c r="N140" s="2825"/>
      <c r="O140" s="2825"/>
      <c r="P140" s="2825"/>
      <c r="Q140" s="2825"/>
      <c r="R140" s="2825"/>
      <c r="S140" s="2825"/>
      <c r="T140" s="2952"/>
      <c r="U140" s="2892"/>
      <c r="V140" s="2892"/>
      <c r="W140" s="2963"/>
    </row>
    <row r="141" spans="1:23" ht="15.75">
      <c r="A141" s="2892"/>
      <c r="B141" s="2813" t="s">
        <v>1109</v>
      </c>
      <c r="C141" s="2860" t="s">
        <v>1058</v>
      </c>
      <c r="D141" s="2803">
        <v>84</v>
      </c>
      <c r="E141" s="2964" t="s">
        <v>1110</v>
      </c>
      <c r="F141" s="2847">
        <v>38</v>
      </c>
      <c r="G141" s="2847">
        <v>29</v>
      </c>
      <c r="H141" s="2847">
        <v>5</v>
      </c>
      <c r="I141" s="2847">
        <v>21</v>
      </c>
      <c r="J141" s="2964" t="s">
        <v>1110</v>
      </c>
      <c r="K141" s="2847">
        <v>66</v>
      </c>
      <c r="L141" s="2847">
        <v>33</v>
      </c>
      <c r="M141" s="2847">
        <v>33</v>
      </c>
      <c r="N141" s="2847">
        <v>54</v>
      </c>
      <c r="O141" s="2964" t="s">
        <v>1110</v>
      </c>
      <c r="P141" s="2964" t="s">
        <v>1110</v>
      </c>
      <c r="Q141" s="2847">
        <v>26</v>
      </c>
      <c r="R141" s="2847">
        <v>389</v>
      </c>
      <c r="S141" s="2825"/>
      <c r="T141" s="2960" t="s">
        <v>1059</v>
      </c>
      <c r="U141" s="2916">
        <v>12280</v>
      </c>
      <c r="V141" s="2858" t="s">
        <v>319</v>
      </c>
      <c r="W141" s="2809" t="s">
        <v>1111</v>
      </c>
    </row>
    <row r="142" spans="1:23" ht="15.75">
      <c r="A142" s="2821"/>
      <c r="B142" s="2965" t="s">
        <v>1112</v>
      </c>
      <c r="C142" s="2947">
        <v>100</v>
      </c>
      <c r="D142" s="2818"/>
      <c r="E142" s="2966" t="s">
        <v>1113</v>
      </c>
      <c r="F142" s="2818"/>
      <c r="G142" s="2818"/>
      <c r="H142" s="2818"/>
      <c r="I142" s="2818"/>
      <c r="J142" s="2966" t="s">
        <v>1113</v>
      </c>
      <c r="K142" s="2818"/>
      <c r="L142" s="2818"/>
      <c r="M142" s="2818"/>
      <c r="N142" s="2818"/>
      <c r="O142" s="2966" t="s">
        <v>1113</v>
      </c>
      <c r="P142" s="2966" t="s">
        <v>1113</v>
      </c>
      <c r="Q142" s="2818"/>
      <c r="R142" s="2818"/>
      <c r="S142" s="2818"/>
      <c r="T142" s="2803" t="s">
        <v>996</v>
      </c>
      <c r="U142" s="2821"/>
      <c r="V142" s="2821"/>
      <c r="W142" s="2950"/>
    </row>
    <row r="143" spans="1:23" ht="15.75">
      <c r="A143" s="3267" t="s">
        <v>0</v>
      </c>
      <c r="B143" s="3267" t="s">
        <v>969</v>
      </c>
      <c r="C143" s="3267" t="s">
        <v>970</v>
      </c>
      <c r="D143" s="3275" t="s">
        <v>971</v>
      </c>
      <c r="E143" s="3276"/>
      <c r="F143" s="3276"/>
      <c r="G143" s="3276"/>
      <c r="H143" s="3276"/>
      <c r="I143" s="3276"/>
      <c r="J143" s="3276"/>
      <c r="K143" s="3276"/>
      <c r="L143" s="3276"/>
      <c r="M143" s="3276"/>
      <c r="N143" s="3276"/>
      <c r="O143" s="3276"/>
      <c r="P143" s="3276"/>
      <c r="Q143" s="3277"/>
      <c r="R143" s="3263" t="s">
        <v>427</v>
      </c>
      <c r="S143" s="3263" t="s">
        <v>327</v>
      </c>
      <c r="T143" s="3263" t="s">
        <v>1439</v>
      </c>
      <c r="U143" s="3266" t="s">
        <v>2</v>
      </c>
      <c r="V143" s="3266"/>
      <c r="W143" s="3267" t="s">
        <v>5</v>
      </c>
    </row>
    <row r="144" spans="1:23" ht="15.75">
      <c r="A144" s="3268"/>
      <c r="B144" s="3268"/>
      <c r="C144" s="3268"/>
      <c r="D144" s="2768" t="s">
        <v>973</v>
      </c>
      <c r="E144" s="2768" t="s">
        <v>974</v>
      </c>
      <c r="F144" s="2768" t="s">
        <v>974</v>
      </c>
      <c r="G144" s="2768" t="s">
        <v>974</v>
      </c>
      <c r="H144" s="2768" t="s">
        <v>974</v>
      </c>
      <c r="I144" s="2768" t="s">
        <v>974</v>
      </c>
      <c r="J144" s="2768" t="s">
        <v>974</v>
      </c>
      <c r="K144" s="2768" t="s">
        <v>974</v>
      </c>
      <c r="L144" s="2768" t="s">
        <v>974</v>
      </c>
      <c r="M144" s="2768" t="s">
        <v>974</v>
      </c>
      <c r="N144" s="2768" t="s">
        <v>974</v>
      </c>
      <c r="O144" s="2768" t="s">
        <v>974</v>
      </c>
      <c r="P144" s="2768" t="s">
        <v>974</v>
      </c>
      <c r="Q144" s="2769" t="s">
        <v>975</v>
      </c>
      <c r="R144" s="3284"/>
      <c r="S144" s="3279"/>
      <c r="T144" s="3284"/>
      <c r="U144" s="3261" t="s">
        <v>976</v>
      </c>
      <c r="V144" s="3263" t="s">
        <v>977</v>
      </c>
      <c r="W144" s="3268"/>
    </row>
    <row r="145" spans="1:23" ht="15.75">
      <c r="A145" s="3269"/>
      <c r="B145" s="3274"/>
      <c r="C145" s="3274"/>
      <c r="D145" s="332" t="s">
        <v>39</v>
      </c>
      <c r="E145" s="332" t="s">
        <v>978</v>
      </c>
      <c r="F145" s="332" t="s">
        <v>979</v>
      </c>
      <c r="G145" s="332" t="s">
        <v>980</v>
      </c>
      <c r="H145" s="332" t="s">
        <v>981</v>
      </c>
      <c r="I145" s="332" t="s">
        <v>982</v>
      </c>
      <c r="J145" s="332" t="s">
        <v>983</v>
      </c>
      <c r="K145" s="332" t="s">
        <v>984</v>
      </c>
      <c r="L145" s="332" t="s">
        <v>985</v>
      </c>
      <c r="M145" s="332" t="s">
        <v>986</v>
      </c>
      <c r="N145" s="332" t="s">
        <v>45</v>
      </c>
      <c r="O145" s="332" t="s">
        <v>987</v>
      </c>
      <c r="P145" s="332" t="s">
        <v>988</v>
      </c>
      <c r="Q145" s="333" t="s">
        <v>76</v>
      </c>
      <c r="R145" s="3285"/>
      <c r="S145" s="3280"/>
      <c r="T145" s="3286"/>
      <c r="U145" s="3282"/>
      <c r="V145" s="3283"/>
      <c r="W145" s="3269"/>
    </row>
    <row r="146" spans="1:23" ht="15.75">
      <c r="A146" s="2892"/>
      <c r="B146" s="2963" t="s">
        <v>1114</v>
      </c>
      <c r="C146" s="2967"/>
      <c r="D146" s="2959"/>
      <c r="E146" s="2825" t="s">
        <v>1115</v>
      </c>
      <c r="F146" s="2825"/>
      <c r="G146" s="2825"/>
      <c r="H146" s="2825"/>
      <c r="I146" s="2825"/>
      <c r="J146" s="2825" t="s">
        <v>1115</v>
      </c>
      <c r="K146" s="2959"/>
      <c r="L146" s="2825"/>
      <c r="M146" s="2825"/>
      <c r="N146" s="2825"/>
      <c r="O146" s="2825" t="s">
        <v>1115</v>
      </c>
      <c r="P146" s="2825" t="s">
        <v>1115</v>
      </c>
      <c r="Q146" s="2825"/>
      <c r="R146" s="2825"/>
      <c r="S146" s="2825"/>
      <c r="T146" s="2896" t="s">
        <v>1063</v>
      </c>
      <c r="U146" s="2892"/>
      <c r="V146" s="2892"/>
      <c r="W146" s="2963"/>
    </row>
    <row r="147" spans="1:23" ht="15.75">
      <c r="A147" s="2811"/>
      <c r="B147" s="2813" t="s">
        <v>1116</v>
      </c>
      <c r="C147" s="2968"/>
      <c r="D147" s="2803"/>
      <c r="E147" s="2803"/>
      <c r="F147" s="2803"/>
      <c r="G147" s="2803"/>
      <c r="H147" s="2803"/>
      <c r="I147" s="2803"/>
      <c r="J147" s="2803"/>
      <c r="K147" s="2803"/>
      <c r="L147" s="2803"/>
      <c r="M147" s="2803"/>
      <c r="N147" s="2803"/>
      <c r="O147" s="2803"/>
      <c r="P147" s="2803"/>
      <c r="Q147" s="2803"/>
      <c r="R147" s="2803"/>
      <c r="S147" s="2803"/>
      <c r="T147" s="2952"/>
      <c r="U147" s="2811"/>
      <c r="V147" s="2811"/>
      <c r="W147" s="2813"/>
    </row>
    <row r="148" spans="1:23" ht="15.75">
      <c r="A148" s="2969"/>
      <c r="B148" s="2970" t="s">
        <v>1117</v>
      </c>
      <c r="C148" s="2840"/>
      <c r="D148" s="2858"/>
      <c r="E148" s="2858"/>
      <c r="F148" s="2858"/>
      <c r="G148" s="2858"/>
      <c r="H148" s="2858"/>
      <c r="I148" s="2858"/>
      <c r="J148" s="2858"/>
      <c r="K148" s="2798"/>
      <c r="L148" s="2798"/>
      <c r="M148" s="2798"/>
      <c r="N148" s="2798"/>
      <c r="O148" s="2798"/>
      <c r="P148" s="2798"/>
      <c r="Q148" s="2798"/>
      <c r="R148" s="2797"/>
      <c r="S148" s="2797"/>
      <c r="T148" s="2971"/>
      <c r="U148" s="2890"/>
      <c r="V148" s="2890"/>
      <c r="W148" s="2956"/>
    </row>
    <row r="149" spans="1:23" ht="15.75">
      <c r="A149" s="2892"/>
      <c r="B149" s="2892" t="s">
        <v>1118</v>
      </c>
      <c r="C149" s="2813"/>
      <c r="D149" s="2847"/>
      <c r="E149" s="2847"/>
      <c r="F149" s="2847"/>
      <c r="G149" s="2847"/>
      <c r="H149" s="2847"/>
      <c r="I149" s="2847"/>
      <c r="J149" s="2847"/>
      <c r="K149" s="2847"/>
      <c r="L149" s="2847"/>
      <c r="M149" s="2847"/>
      <c r="N149" s="2847"/>
      <c r="O149" s="2847"/>
      <c r="P149" s="2847"/>
      <c r="Q149" s="2847"/>
      <c r="R149" s="2847"/>
      <c r="S149" s="2847"/>
      <c r="T149" s="2813"/>
      <c r="U149" s="2813"/>
      <c r="V149" s="2813"/>
      <c r="W149" s="2813"/>
    </row>
    <row r="150" spans="1:23" ht="15.75">
      <c r="A150" s="2892"/>
      <c r="B150" s="2972" t="s">
        <v>1119</v>
      </c>
      <c r="C150" s="2892"/>
      <c r="D150" s="2858"/>
      <c r="E150" s="2858"/>
      <c r="F150" s="2858"/>
      <c r="G150" s="2858"/>
      <c r="H150" s="2858"/>
      <c r="I150" s="2858"/>
      <c r="J150" s="2858"/>
      <c r="K150" s="2858"/>
      <c r="L150" s="2858"/>
      <c r="M150" s="2825"/>
      <c r="N150" s="2825"/>
      <c r="O150" s="2825"/>
      <c r="P150" s="2825"/>
      <c r="Q150" s="2825"/>
      <c r="R150" s="2825"/>
      <c r="S150" s="2825"/>
      <c r="T150" s="2892"/>
      <c r="U150" s="2892"/>
      <c r="V150" s="2892"/>
      <c r="W150" s="2963"/>
    </row>
    <row r="151" spans="1:23" ht="18.75" customHeight="1">
      <c r="A151" s="2847"/>
      <c r="B151" s="2811" t="s">
        <v>1120</v>
      </c>
      <c r="C151" s="2892"/>
      <c r="D151" s="2825"/>
      <c r="E151" s="2825"/>
      <c r="F151" s="2825"/>
      <c r="G151" s="2825"/>
      <c r="H151" s="2825"/>
      <c r="I151" s="2825"/>
      <c r="J151" s="2825"/>
      <c r="K151" s="2825"/>
      <c r="L151" s="2825"/>
      <c r="M151" s="2825"/>
      <c r="N151" s="2825"/>
      <c r="O151" s="2825"/>
      <c r="P151" s="2825"/>
      <c r="Q151" s="2825"/>
      <c r="R151" s="2825"/>
      <c r="S151" s="2825"/>
      <c r="T151" s="2892"/>
      <c r="U151" s="2892"/>
      <c r="V151" s="2892"/>
      <c r="W151" s="2963"/>
    </row>
    <row r="152" spans="1:23" ht="18.75" customHeight="1">
      <c r="A152" s="2892"/>
      <c r="B152" s="2953" t="s">
        <v>1121</v>
      </c>
      <c r="C152" s="2892"/>
      <c r="D152" s="2825"/>
      <c r="E152" s="2825"/>
      <c r="F152" s="2825"/>
      <c r="G152" s="2825"/>
      <c r="H152" s="2825"/>
      <c r="I152" s="2825"/>
      <c r="J152" s="2825"/>
      <c r="K152" s="2825"/>
      <c r="L152" s="2825"/>
      <c r="M152" s="2825"/>
      <c r="N152" s="2825"/>
      <c r="O152" s="2825"/>
      <c r="P152" s="2825"/>
      <c r="Q152" s="2825"/>
      <c r="R152" s="2825"/>
      <c r="S152" s="2825"/>
      <c r="T152" s="2892"/>
      <c r="U152" s="2892"/>
      <c r="V152" s="2892"/>
      <c r="W152" s="2963"/>
    </row>
    <row r="153" spans="1:23" ht="18.75" customHeight="1">
      <c r="A153" s="2811"/>
      <c r="B153" s="2811" t="s">
        <v>1122</v>
      </c>
      <c r="C153" s="2811"/>
      <c r="D153" s="2803"/>
      <c r="E153" s="2803"/>
      <c r="F153" s="2803"/>
      <c r="G153" s="2803"/>
      <c r="H153" s="2803"/>
      <c r="I153" s="2803"/>
      <c r="J153" s="2803"/>
      <c r="K153" s="2803"/>
      <c r="L153" s="2847"/>
      <c r="M153" s="2803"/>
      <c r="N153" s="2803"/>
      <c r="O153" s="2803"/>
      <c r="P153" s="2803"/>
      <c r="Q153" s="2803"/>
      <c r="R153" s="2803"/>
      <c r="S153" s="2803"/>
      <c r="T153" s="2811"/>
      <c r="U153" s="2811"/>
      <c r="V153" s="2811"/>
      <c r="W153" s="2813"/>
    </row>
    <row r="154" spans="1:23" ht="18.75" customHeight="1">
      <c r="A154" s="2890"/>
      <c r="B154" s="2973" t="s">
        <v>1123</v>
      </c>
      <c r="C154" s="2860" t="s">
        <v>1124</v>
      </c>
      <c r="D154" s="2825">
        <v>45</v>
      </c>
      <c r="E154" s="2798"/>
      <c r="F154" s="2798"/>
      <c r="G154" s="2798"/>
      <c r="H154" s="2798"/>
      <c r="I154" s="2798"/>
      <c r="J154" s="2798"/>
      <c r="K154" s="2798"/>
      <c r="L154" s="2798"/>
      <c r="M154" s="2798"/>
      <c r="N154" s="2825">
        <v>54</v>
      </c>
      <c r="O154" s="2798"/>
      <c r="P154" s="2798"/>
      <c r="Q154" s="2798"/>
      <c r="R154" s="2797">
        <v>99</v>
      </c>
      <c r="S154" s="2797"/>
      <c r="T154" s="2960" t="s">
        <v>1125</v>
      </c>
      <c r="U154" s="2848">
        <v>4895</v>
      </c>
      <c r="V154" s="2858" t="s">
        <v>319</v>
      </c>
      <c r="W154" s="2809" t="s">
        <v>1111</v>
      </c>
    </row>
    <row r="155" spans="1:23" ht="15.75">
      <c r="A155" s="2811"/>
      <c r="B155" s="2974" t="s">
        <v>1126</v>
      </c>
      <c r="C155" s="2847"/>
      <c r="D155" s="2811"/>
      <c r="E155" s="2811"/>
      <c r="F155" s="2811"/>
      <c r="G155" s="2811"/>
      <c r="H155" s="2811"/>
      <c r="I155" s="2811"/>
      <c r="J155" s="2811"/>
      <c r="K155" s="2811"/>
      <c r="L155" s="2811"/>
      <c r="M155" s="2811"/>
      <c r="N155" s="2811"/>
      <c r="O155" s="2811"/>
      <c r="P155" s="2811"/>
      <c r="Q155" s="2811"/>
      <c r="R155" s="2811"/>
      <c r="S155" s="2811"/>
      <c r="T155" s="2803"/>
      <c r="U155" s="2812"/>
      <c r="V155" s="2919"/>
      <c r="W155" s="2813" t="s">
        <v>1127</v>
      </c>
    </row>
    <row r="156" spans="1:23" ht="15.75">
      <c r="A156" s="2892"/>
      <c r="B156" s="2942" t="s">
        <v>1128</v>
      </c>
      <c r="C156" s="2860"/>
      <c r="D156" s="2892"/>
      <c r="E156" s="2892"/>
      <c r="F156" s="2892"/>
      <c r="G156" s="2892"/>
      <c r="H156" s="2892"/>
      <c r="I156" s="2892"/>
      <c r="J156" s="2892"/>
      <c r="K156" s="2892"/>
      <c r="L156" s="2892"/>
      <c r="M156" s="2892"/>
      <c r="N156" s="2892"/>
      <c r="O156" s="2892"/>
      <c r="P156" s="2892"/>
      <c r="Q156" s="2892"/>
      <c r="R156" s="2892"/>
      <c r="S156" s="2892"/>
      <c r="T156" s="2896"/>
      <c r="U156" s="2848"/>
      <c r="V156" s="2919"/>
      <c r="W156" s="2963"/>
    </row>
    <row r="157" spans="1:23" ht="15.75">
      <c r="A157" s="2811"/>
      <c r="B157" s="2974" t="s">
        <v>1129</v>
      </c>
      <c r="C157" s="2847"/>
      <c r="D157" s="2811"/>
      <c r="E157" s="2811"/>
      <c r="F157" s="2811"/>
      <c r="G157" s="2811"/>
      <c r="H157" s="2811"/>
      <c r="I157" s="2811"/>
      <c r="J157" s="2811"/>
      <c r="K157" s="2811"/>
      <c r="L157" s="2811"/>
      <c r="M157" s="2811"/>
      <c r="N157" s="2811"/>
      <c r="O157" s="2811"/>
      <c r="P157" s="2811"/>
      <c r="Q157" s="2811"/>
      <c r="R157" s="2811"/>
      <c r="S157" s="2811"/>
      <c r="T157" s="2811"/>
      <c r="U157" s="2812"/>
      <c r="V157" s="2919"/>
      <c r="W157" s="2813"/>
    </row>
    <row r="158" spans="1:23" ht="15.75">
      <c r="A158" s="2892"/>
      <c r="B158" s="2942" t="s">
        <v>1130</v>
      </c>
      <c r="C158" s="2860"/>
      <c r="D158" s="2892"/>
      <c r="E158" s="2892"/>
      <c r="F158" s="2892"/>
      <c r="G158" s="2892"/>
      <c r="H158" s="2892"/>
      <c r="I158" s="2892"/>
      <c r="J158" s="2892"/>
      <c r="K158" s="2892"/>
      <c r="L158" s="2892"/>
      <c r="M158" s="2892"/>
      <c r="N158" s="2892"/>
      <c r="O158" s="2892"/>
      <c r="P158" s="2892"/>
      <c r="Q158" s="2892"/>
      <c r="R158" s="2892"/>
      <c r="S158" s="2892"/>
      <c r="T158" s="2892"/>
      <c r="U158" s="2921"/>
      <c r="V158" s="2975"/>
      <c r="W158" s="2963"/>
    </row>
    <row r="159" spans="1:23" ht="15.75">
      <c r="A159" s="2892"/>
      <c r="B159" s="2942" t="s">
        <v>1131</v>
      </c>
      <c r="C159" s="2860"/>
      <c r="D159" s="2892"/>
      <c r="E159" s="2892"/>
      <c r="F159" s="2892"/>
      <c r="G159" s="2892"/>
      <c r="H159" s="2892"/>
      <c r="I159" s="2892"/>
      <c r="J159" s="2892"/>
      <c r="K159" s="2892"/>
      <c r="L159" s="2892"/>
      <c r="M159" s="2892"/>
      <c r="N159" s="2892"/>
      <c r="O159" s="2892"/>
      <c r="P159" s="2892"/>
      <c r="Q159" s="2892"/>
      <c r="R159" s="2892"/>
      <c r="S159" s="2892"/>
      <c r="T159" s="2892"/>
      <c r="U159" s="2921"/>
      <c r="V159" s="2975"/>
      <c r="W159" s="2963"/>
    </row>
    <row r="160" spans="1:23" ht="21.75" customHeight="1">
      <c r="A160" s="2892"/>
      <c r="B160" s="2942" t="s">
        <v>1132</v>
      </c>
      <c r="C160" s="2860"/>
      <c r="D160" s="2825"/>
      <c r="E160" s="2892"/>
      <c r="F160" s="2892"/>
      <c r="G160" s="2892"/>
      <c r="H160" s="2892"/>
      <c r="I160" s="2892"/>
      <c r="J160" s="2892"/>
      <c r="K160" s="2892"/>
      <c r="L160" s="2892"/>
      <c r="M160" s="2892"/>
      <c r="N160" s="2825"/>
      <c r="O160" s="2892"/>
      <c r="P160" s="2892"/>
      <c r="Q160" s="2892"/>
      <c r="R160" s="2892"/>
      <c r="S160" s="2892"/>
      <c r="T160" s="2892"/>
      <c r="U160" s="2921"/>
      <c r="V160" s="2975"/>
      <c r="W160" s="2963"/>
    </row>
    <row r="161" spans="1:27" ht="18.75" customHeight="1">
      <c r="A161" s="2976"/>
      <c r="B161" s="2977" t="s">
        <v>427</v>
      </c>
      <c r="C161" s="2978"/>
      <c r="D161" s="2976"/>
      <c r="E161" s="2976"/>
      <c r="F161" s="2976"/>
      <c r="G161" s="2976"/>
      <c r="H161" s="2976"/>
      <c r="I161" s="2976"/>
      <c r="J161" s="2976"/>
      <c r="K161" s="2976"/>
      <c r="L161" s="2976"/>
      <c r="M161" s="2976"/>
      <c r="N161" s="2976"/>
      <c r="O161" s="2976"/>
      <c r="P161" s="2976"/>
      <c r="Q161" s="2976"/>
      <c r="R161" s="2976"/>
      <c r="S161" s="2976"/>
      <c r="T161" s="2976"/>
      <c r="U161" s="2979">
        <v>17175</v>
      </c>
      <c r="V161" s="2867" t="s">
        <v>319</v>
      </c>
      <c r="W161" s="2980" t="s">
        <v>1111</v>
      </c>
    </row>
    <row r="162" spans="1:27" ht="18.75" customHeight="1">
      <c r="A162" s="2927"/>
      <c r="B162" s="2981"/>
      <c r="C162" s="2793"/>
      <c r="D162" s="2927"/>
      <c r="E162" s="2927"/>
      <c r="F162" s="2927"/>
      <c r="G162" s="2927"/>
      <c r="H162" s="2927"/>
      <c r="I162" s="2927"/>
      <c r="J162" s="2927"/>
      <c r="K162" s="2927"/>
      <c r="L162" s="2927"/>
      <c r="M162" s="2927"/>
      <c r="N162" s="2927"/>
      <c r="O162" s="2927"/>
      <c r="P162" s="2927"/>
      <c r="Q162" s="2927"/>
      <c r="R162" s="2927"/>
      <c r="S162" s="2927"/>
      <c r="T162" s="2927"/>
      <c r="U162" s="2927"/>
      <c r="V162" s="2927"/>
      <c r="W162" s="2982"/>
    </row>
    <row r="163" spans="1:27" ht="15.75">
      <c r="A163" s="2927"/>
      <c r="B163" s="2981"/>
      <c r="C163" s="2793"/>
      <c r="D163" s="2927"/>
      <c r="E163" s="2927"/>
      <c r="F163" s="2927"/>
      <c r="G163" s="2927"/>
      <c r="H163" s="2927"/>
      <c r="I163" s="2927"/>
      <c r="J163" s="2927"/>
      <c r="K163" s="2927"/>
      <c r="L163" s="2927"/>
      <c r="M163" s="2927"/>
      <c r="N163" s="2927"/>
      <c r="O163" s="2927"/>
      <c r="P163" s="2927"/>
      <c r="Q163" s="2927"/>
      <c r="R163" s="2927"/>
      <c r="S163" s="2927"/>
      <c r="T163" s="2927"/>
      <c r="U163" s="2927"/>
      <c r="V163" s="2927"/>
      <c r="W163" s="2982"/>
    </row>
    <row r="164" spans="1:27" ht="18.75" customHeight="1">
      <c r="A164" s="3281" t="s">
        <v>962</v>
      </c>
      <c r="B164" s="3281"/>
      <c r="C164" s="3281"/>
      <c r="D164" s="3281"/>
      <c r="E164" s="3281"/>
      <c r="F164" s="3281"/>
      <c r="G164" s="3281"/>
      <c r="H164" s="3281"/>
      <c r="I164" s="3281"/>
      <c r="J164" s="3281"/>
      <c r="K164" s="3281"/>
      <c r="L164" s="3281"/>
      <c r="M164" s="3281"/>
      <c r="N164" s="3281"/>
      <c r="O164" s="3281"/>
      <c r="P164" s="3281"/>
      <c r="Q164" s="3281"/>
      <c r="R164" s="3281"/>
      <c r="S164" s="3281"/>
      <c r="T164" s="3281"/>
      <c r="U164" s="3281"/>
      <c r="V164" s="3281"/>
      <c r="W164" s="3281"/>
    </row>
    <row r="165" spans="1:27" ht="15.75">
      <c r="A165" s="3281" t="s">
        <v>963</v>
      </c>
      <c r="B165" s="3281"/>
      <c r="C165" s="3281"/>
      <c r="D165" s="3281"/>
      <c r="E165" s="3281"/>
      <c r="F165" s="3281"/>
      <c r="G165" s="3281"/>
      <c r="H165" s="3281"/>
      <c r="I165" s="3281"/>
      <c r="J165" s="3281"/>
      <c r="K165" s="3281"/>
      <c r="L165" s="3281"/>
      <c r="M165" s="3281"/>
      <c r="N165" s="3281"/>
      <c r="O165" s="3281"/>
      <c r="P165" s="3281"/>
      <c r="Q165" s="3281"/>
      <c r="R165" s="3281"/>
      <c r="S165" s="3281"/>
      <c r="T165" s="3281"/>
      <c r="U165" s="3281"/>
      <c r="V165" s="3281"/>
      <c r="W165" s="3281"/>
      <c r="AA165" s="2794"/>
    </row>
    <row r="166" spans="1:27" ht="15.75">
      <c r="A166" s="3294" t="s">
        <v>1133</v>
      </c>
      <c r="B166" s="3294"/>
      <c r="C166" s="3294"/>
      <c r="D166" s="3294"/>
      <c r="E166" s="3294"/>
      <c r="F166" s="3294"/>
      <c r="G166" s="3294"/>
      <c r="H166" s="3294"/>
      <c r="I166" s="3294"/>
      <c r="J166" s="3294"/>
      <c r="K166" s="3294"/>
      <c r="L166" s="3294"/>
      <c r="M166" s="3294"/>
      <c r="N166" s="3294"/>
      <c r="O166" s="3294"/>
      <c r="P166" s="3294"/>
      <c r="Q166" s="3294"/>
      <c r="R166" s="3294"/>
      <c r="S166" s="3294"/>
      <c r="T166" s="3294"/>
      <c r="U166" s="3294"/>
      <c r="V166" s="3294"/>
      <c r="W166" s="2928"/>
    </row>
    <row r="167" spans="1:27" ht="15.75">
      <c r="A167" s="2871" t="s">
        <v>1134</v>
      </c>
      <c r="B167" s="2871"/>
      <c r="C167" s="2873" t="s">
        <v>1135</v>
      </c>
      <c r="D167" s="2870"/>
      <c r="E167" s="2871"/>
      <c r="F167" s="2871"/>
      <c r="G167" s="2786"/>
      <c r="H167" s="2786"/>
      <c r="I167" s="2786"/>
      <c r="J167" s="2786"/>
      <c r="K167" s="2786"/>
      <c r="L167" s="2786"/>
      <c r="M167" s="2786"/>
      <c r="N167" s="2786"/>
      <c r="O167" s="2786"/>
      <c r="P167" s="2786"/>
      <c r="Q167" s="2786"/>
      <c r="R167" s="2786"/>
      <c r="S167" s="2786"/>
      <c r="T167" s="2786"/>
      <c r="U167" s="2786"/>
      <c r="V167" s="2786"/>
      <c r="W167" s="2928"/>
    </row>
    <row r="168" spans="1:27" ht="15.75">
      <c r="A168" s="2873"/>
      <c r="B168" s="2786"/>
      <c r="C168" s="2873" t="s">
        <v>1136</v>
      </c>
      <c r="D168" s="2874"/>
      <c r="E168" s="2873"/>
      <c r="F168" s="2873"/>
      <c r="G168" s="2786"/>
      <c r="H168" s="2786"/>
      <c r="I168" s="2786" t="s">
        <v>6</v>
      </c>
      <c r="J168" s="2786"/>
      <c r="K168" s="2786"/>
      <c r="L168" s="2786"/>
      <c r="M168" s="2786"/>
      <c r="N168" s="2786"/>
      <c r="O168" s="2786"/>
      <c r="P168" s="2786"/>
      <c r="Q168" s="2786"/>
      <c r="R168" s="2786"/>
      <c r="S168" s="2786"/>
      <c r="T168" s="2786"/>
      <c r="U168" s="2786"/>
      <c r="V168" s="2786"/>
      <c r="W168" s="2928"/>
    </row>
    <row r="169" spans="1:27" ht="15.75">
      <c r="A169" s="2873"/>
      <c r="B169" s="2786"/>
      <c r="C169" s="2786" t="s">
        <v>1137</v>
      </c>
      <c r="D169" s="2873"/>
      <c r="E169" s="2874"/>
      <c r="F169" s="2873"/>
      <c r="G169" s="2873"/>
      <c r="H169" s="2786"/>
      <c r="I169" s="2786"/>
      <c r="J169" s="2786"/>
      <c r="K169" s="2786"/>
      <c r="L169" s="2786"/>
      <c r="M169" s="2786"/>
      <c r="N169" s="2786"/>
      <c r="O169" s="2786"/>
      <c r="P169" s="2786"/>
      <c r="Q169" s="2786"/>
      <c r="R169" s="2786"/>
      <c r="S169" s="2786"/>
      <c r="T169" s="2786"/>
      <c r="U169" s="2786"/>
      <c r="V169" s="2786"/>
      <c r="W169" s="2928"/>
    </row>
    <row r="170" spans="1:27" ht="15.75">
      <c r="A170" s="2873" t="s">
        <v>1025</v>
      </c>
      <c r="B170" s="2786"/>
      <c r="C170" s="2786" t="s">
        <v>1026</v>
      </c>
      <c r="D170" s="2786"/>
      <c r="E170" s="2786"/>
      <c r="F170" s="2786"/>
      <c r="G170" s="2786"/>
      <c r="H170" s="2786"/>
      <c r="I170" s="2786"/>
      <c r="J170" s="2786"/>
      <c r="K170" s="2786"/>
      <c r="L170" s="2786"/>
      <c r="M170" s="2786"/>
      <c r="N170" s="2786"/>
      <c r="O170" s="2786"/>
      <c r="P170" s="2786"/>
      <c r="Q170" s="2786"/>
      <c r="R170" s="2786"/>
      <c r="S170" s="2786"/>
      <c r="T170" s="2786"/>
      <c r="U170" s="2786"/>
      <c r="V170" s="2786"/>
      <c r="W170" s="2928"/>
    </row>
    <row r="171" spans="1:27" ht="15.75">
      <c r="A171" s="2873"/>
      <c r="B171" s="2786"/>
      <c r="C171" s="2873" t="s">
        <v>1138</v>
      </c>
      <c r="D171" s="2874"/>
      <c r="E171" s="2873"/>
      <c r="F171" s="2873"/>
      <c r="G171" s="2786"/>
      <c r="H171" s="2786"/>
      <c r="I171" s="2786"/>
      <c r="J171" s="2786"/>
      <c r="K171" s="2786"/>
      <c r="L171" s="2786"/>
      <c r="M171" s="2786"/>
      <c r="N171" s="2786"/>
      <c r="O171" s="2786"/>
      <c r="P171" s="2786"/>
      <c r="Q171" s="2786"/>
      <c r="R171" s="2786"/>
      <c r="S171" s="2786"/>
      <c r="T171" s="2786"/>
      <c r="U171" s="2786"/>
      <c r="V171" s="2786"/>
      <c r="W171" s="2928"/>
    </row>
    <row r="172" spans="1:27" ht="15.75">
      <c r="A172" s="2873"/>
      <c r="B172" s="2786"/>
      <c r="C172" s="2873" t="s">
        <v>1139</v>
      </c>
      <c r="D172" s="2874"/>
      <c r="E172" s="2873"/>
      <c r="F172" s="2873"/>
      <c r="G172" s="2786"/>
      <c r="H172" s="2786"/>
      <c r="I172" s="2786"/>
      <c r="J172" s="2786"/>
      <c r="K172" s="2786"/>
      <c r="L172" s="2786"/>
      <c r="M172" s="2786"/>
      <c r="N172" s="2786"/>
      <c r="O172" s="2786"/>
      <c r="P172" s="2786"/>
      <c r="Q172" s="2786"/>
      <c r="R172" s="2786"/>
      <c r="S172" s="2786"/>
      <c r="T172" s="2786"/>
      <c r="U172" s="2786"/>
      <c r="V172" s="2786"/>
      <c r="W172" s="2928"/>
    </row>
    <row r="173" spans="1:27" ht="15.75">
      <c r="A173" s="2873"/>
      <c r="B173" s="2786"/>
      <c r="C173" s="2873" t="s">
        <v>1140</v>
      </c>
      <c r="D173" s="2874"/>
      <c r="E173" s="2873"/>
      <c r="F173" s="2873"/>
      <c r="G173" s="2786"/>
      <c r="H173" s="2786"/>
      <c r="I173" s="2786"/>
      <c r="J173" s="2786"/>
      <c r="K173" s="2786"/>
      <c r="L173" s="2786"/>
      <c r="M173" s="2786"/>
      <c r="N173" s="2786"/>
      <c r="O173" s="2786"/>
      <c r="P173" s="2786"/>
      <c r="Q173" s="2786"/>
      <c r="R173" s="2786"/>
      <c r="S173" s="2786"/>
      <c r="T173" s="2786"/>
      <c r="U173" s="2786"/>
      <c r="V173" s="2786"/>
      <c r="W173" s="2928"/>
    </row>
    <row r="174" spans="1:27" ht="15.75">
      <c r="A174" s="2873"/>
      <c r="B174" s="2786"/>
      <c r="N174" s="2786"/>
      <c r="O174" s="2786"/>
      <c r="P174" s="2786"/>
      <c r="Q174" s="2786"/>
      <c r="R174" s="2786"/>
      <c r="S174" s="2786"/>
      <c r="T174" s="2786"/>
      <c r="U174" s="2786"/>
      <c r="V174" s="2786"/>
      <c r="W174" s="2928"/>
    </row>
    <row r="175" spans="1:27" ht="15.75">
      <c r="A175" s="3267" t="s">
        <v>0</v>
      </c>
      <c r="B175" s="3267" t="s">
        <v>969</v>
      </c>
      <c r="C175" s="3267" t="s">
        <v>970</v>
      </c>
      <c r="D175" s="3275" t="s">
        <v>971</v>
      </c>
      <c r="E175" s="3276"/>
      <c r="F175" s="3276"/>
      <c r="G175" s="3276"/>
      <c r="H175" s="3276"/>
      <c r="I175" s="3276"/>
      <c r="J175" s="3276"/>
      <c r="K175" s="3276"/>
      <c r="L175" s="3276"/>
      <c r="M175" s="3276"/>
      <c r="N175" s="3276"/>
      <c r="O175" s="3276"/>
      <c r="P175" s="3276"/>
      <c r="Q175" s="3277"/>
      <c r="R175" s="3263" t="s">
        <v>427</v>
      </c>
      <c r="S175" s="3263" t="s">
        <v>327</v>
      </c>
      <c r="T175" s="3263" t="s">
        <v>1439</v>
      </c>
      <c r="U175" s="3266" t="s">
        <v>2</v>
      </c>
      <c r="V175" s="3266"/>
      <c r="W175" s="3267" t="s">
        <v>5</v>
      </c>
    </row>
    <row r="176" spans="1:27" ht="15.75">
      <c r="A176" s="3268"/>
      <c r="B176" s="3268"/>
      <c r="C176" s="3268"/>
      <c r="D176" s="2768" t="s">
        <v>973</v>
      </c>
      <c r="E176" s="2768" t="s">
        <v>974</v>
      </c>
      <c r="F176" s="2768" t="s">
        <v>974</v>
      </c>
      <c r="G176" s="2768" t="s">
        <v>974</v>
      </c>
      <c r="H176" s="2768" t="s">
        <v>974</v>
      </c>
      <c r="I176" s="2768" t="s">
        <v>974</v>
      </c>
      <c r="J176" s="2768" t="s">
        <v>974</v>
      </c>
      <c r="K176" s="2768" t="s">
        <v>974</v>
      </c>
      <c r="L176" s="2768" t="s">
        <v>974</v>
      </c>
      <c r="M176" s="2768" t="s">
        <v>974</v>
      </c>
      <c r="N176" s="2768" t="s">
        <v>974</v>
      </c>
      <c r="O176" s="2768" t="s">
        <v>974</v>
      </c>
      <c r="P176" s="2768" t="s">
        <v>974</v>
      </c>
      <c r="Q176" s="2769" t="s">
        <v>975</v>
      </c>
      <c r="R176" s="3284"/>
      <c r="S176" s="3279"/>
      <c r="T176" s="3284"/>
      <c r="U176" s="3261" t="s">
        <v>976</v>
      </c>
      <c r="V176" s="3263" t="s">
        <v>977</v>
      </c>
      <c r="W176" s="3268"/>
    </row>
    <row r="177" spans="1:28" ht="15.75">
      <c r="A177" s="3269"/>
      <c r="B177" s="3274"/>
      <c r="C177" s="3274"/>
      <c r="D177" s="332" t="s">
        <v>39</v>
      </c>
      <c r="E177" s="332" t="s">
        <v>978</v>
      </c>
      <c r="F177" s="332" t="s">
        <v>979</v>
      </c>
      <c r="G177" s="332" t="s">
        <v>980</v>
      </c>
      <c r="H177" s="332" t="s">
        <v>981</v>
      </c>
      <c r="I177" s="332" t="s">
        <v>982</v>
      </c>
      <c r="J177" s="332" t="s">
        <v>983</v>
      </c>
      <c r="K177" s="332" t="s">
        <v>984</v>
      </c>
      <c r="L177" s="332" t="s">
        <v>985</v>
      </c>
      <c r="M177" s="332" t="s">
        <v>986</v>
      </c>
      <c r="N177" s="332" t="s">
        <v>45</v>
      </c>
      <c r="O177" s="332" t="s">
        <v>987</v>
      </c>
      <c r="P177" s="332" t="s">
        <v>988</v>
      </c>
      <c r="Q177" s="333" t="s">
        <v>76</v>
      </c>
      <c r="R177" s="3285"/>
      <c r="S177" s="3280"/>
      <c r="T177" s="3286"/>
      <c r="U177" s="3282"/>
      <c r="V177" s="3283"/>
      <c r="W177" s="3269"/>
    </row>
    <row r="178" spans="1:28" ht="15.75">
      <c r="A178" s="2929"/>
      <c r="B178" s="2983" t="s">
        <v>1141</v>
      </c>
      <c r="C178" s="2860" t="s">
        <v>1058</v>
      </c>
      <c r="D178" s="2825">
        <v>266</v>
      </c>
      <c r="E178" s="2825">
        <v>107</v>
      </c>
      <c r="F178" s="2825">
        <v>360</v>
      </c>
      <c r="G178" s="2825">
        <v>575</v>
      </c>
      <c r="H178" s="2825">
        <v>20</v>
      </c>
      <c r="I178" s="2825">
        <v>124</v>
      </c>
      <c r="J178" s="2825">
        <v>69</v>
      </c>
      <c r="K178" s="2825">
        <v>202</v>
      </c>
      <c r="L178" s="3291" t="s">
        <v>1142</v>
      </c>
      <c r="M178" s="2825">
        <v>66</v>
      </c>
      <c r="N178" s="2825">
        <v>38</v>
      </c>
      <c r="O178" s="2825">
        <v>123</v>
      </c>
      <c r="P178" s="2825">
        <v>27</v>
      </c>
      <c r="Q178" s="2825">
        <v>234</v>
      </c>
      <c r="R178" s="2984">
        <v>2211</v>
      </c>
      <c r="S178" s="2931"/>
      <c r="T178" s="2985">
        <v>23529</v>
      </c>
      <c r="U178" s="2986"/>
      <c r="V178" s="2784"/>
      <c r="W178" s="2809" t="s">
        <v>1143</v>
      </c>
      <c r="X178" s="2987"/>
    </row>
    <row r="179" spans="1:28" ht="21.75" customHeight="1">
      <c r="A179" s="2934"/>
      <c r="B179" s="2988" t="s">
        <v>1144</v>
      </c>
      <c r="C179" s="2860">
        <v>100</v>
      </c>
      <c r="D179" s="2825"/>
      <c r="E179" s="2825"/>
      <c r="F179" s="2825"/>
      <c r="G179" s="2825"/>
      <c r="H179" s="2825"/>
      <c r="I179" s="2825"/>
      <c r="J179" s="2825"/>
      <c r="K179" s="2825"/>
      <c r="L179" s="3284"/>
      <c r="M179" s="2825"/>
      <c r="N179" s="2825"/>
      <c r="O179" s="2825"/>
      <c r="P179" s="2825"/>
      <c r="Q179" s="2825"/>
      <c r="R179" s="2825"/>
      <c r="S179" s="2783"/>
      <c r="T179" s="2803" t="s">
        <v>996</v>
      </c>
      <c r="U179" s="2936"/>
      <c r="V179" s="2937"/>
      <c r="W179" s="2934"/>
    </row>
    <row r="180" spans="1:28" ht="18.75" customHeight="1">
      <c r="A180" s="2782"/>
      <c r="B180" s="2988" t="s">
        <v>1145</v>
      </c>
      <c r="C180" s="361"/>
      <c r="D180" s="2803"/>
      <c r="E180" s="2825"/>
      <c r="F180" s="2803"/>
      <c r="G180" s="2803"/>
      <c r="H180" s="2825"/>
      <c r="I180" s="2825"/>
      <c r="J180" s="2825"/>
      <c r="K180" s="2825"/>
      <c r="L180" s="3292"/>
      <c r="M180" s="2825"/>
      <c r="N180" s="2825"/>
      <c r="O180" s="2803"/>
      <c r="P180" s="2803"/>
      <c r="Q180" s="2825"/>
      <c r="R180" s="2803"/>
      <c r="S180" s="2935"/>
      <c r="T180" s="2985">
        <v>23573</v>
      </c>
      <c r="U180" s="2936"/>
      <c r="V180" s="2784"/>
      <c r="W180" s="2934"/>
    </row>
    <row r="181" spans="1:28" ht="18.75" customHeight="1">
      <c r="A181" s="2934"/>
      <c r="B181" s="370" t="s">
        <v>1146</v>
      </c>
      <c r="C181" s="361"/>
      <c r="D181" s="371"/>
      <c r="E181" s="362"/>
      <c r="F181" s="371"/>
      <c r="G181" s="371"/>
      <c r="H181" s="362"/>
      <c r="I181" s="362"/>
      <c r="J181" s="362"/>
      <c r="K181" s="362"/>
      <c r="L181" s="371"/>
      <c r="M181" s="362"/>
      <c r="N181" s="362"/>
      <c r="O181" s="371"/>
      <c r="P181" s="371"/>
      <c r="Q181" s="362"/>
      <c r="R181" s="2989"/>
      <c r="S181" s="2990"/>
      <c r="T181" s="364"/>
      <c r="U181" s="2936"/>
      <c r="V181" s="2937"/>
      <c r="W181" s="2934"/>
    </row>
    <row r="182" spans="1:28" ht="15.75">
      <c r="A182" s="2885"/>
      <c r="B182" s="2991" t="s">
        <v>1147</v>
      </c>
      <c r="C182" s="2860" t="s">
        <v>1058</v>
      </c>
      <c r="D182" s="2825">
        <v>266</v>
      </c>
      <c r="E182" s="2825">
        <v>107</v>
      </c>
      <c r="F182" s="2825">
        <v>360</v>
      </c>
      <c r="G182" s="2825">
        <v>575</v>
      </c>
      <c r="H182" s="2825">
        <v>20</v>
      </c>
      <c r="I182" s="2825">
        <v>124</v>
      </c>
      <c r="J182" s="2825">
        <v>69</v>
      </c>
      <c r="K182" s="2825">
        <v>202</v>
      </c>
      <c r="L182" s="3293" t="s">
        <v>1142</v>
      </c>
      <c r="M182" s="2825">
        <v>66</v>
      </c>
      <c r="N182" s="2825">
        <v>38</v>
      </c>
      <c r="O182" s="2825">
        <v>123</v>
      </c>
      <c r="P182" s="2825">
        <v>27</v>
      </c>
      <c r="Q182" s="2825">
        <v>234</v>
      </c>
      <c r="R182" s="2984">
        <v>2211</v>
      </c>
      <c r="S182" s="2803"/>
      <c r="T182" s="2985">
        <v>23529</v>
      </c>
      <c r="U182" s="2885"/>
      <c r="V182" s="2885"/>
      <c r="W182" s="2943"/>
      <c r="X182" s="2987"/>
    </row>
    <row r="183" spans="1:28" ht="15.75">
      <c r="A183" s="2885"/>
      <c r="B183" s="2991" t="s">
        <v>1148</v>
      </c>
      <c r="C183" s="2860">
        <v>100</v>
      </c>
      <c r="D183" s="2825"/>
      <c r="E183" s="2825"/>
      <c r="F183" s="2825"/>
      <c r="G183" s="2825"/>
      <c r="H183" s="2825"/>
      <c r="I183" s="2825"/>
      <c r="J183" s="2825"/>
      <c r="K183" s="2825"/>
      <c r="L183" s="3284"/>
      <c r="M183" s="2825"/>
      <c r="N183" s="2825"/>
      <c r="O183" s="2825"/>
      <c r="P183" s="2825"/>
      <c r="Q183" s="2825"/>
      <c r="R183" s="2825"/>
      <c r="S183" s="2825"/>
      <c r="T183" s="2803" t="s">
        <v>996</v>
      </c>
      <c r="U183" s="2885"/>
      <c r="V183" s="2885"/>
      <c r="W183" s="2888"/>
    </row>
    <row r="184" spans="1:28" ht="15.75">
      <c r="A184" s="2885"/>
      <c r="B184" s="2991" t="s">
        <v>1149</v>
      </c>
      <c r="C184" s="2888"/>
      <c r="D184" s="2825"/>
      <c r="E184" s="2825"/>
      <c r="F184" s="2825"/>
      <c r="G184" s="2825"/>
      <c r="H184" s="2825"/>
      <c r="I184" s="2825"/>
      <c r="J184" s="2825"/>
      <c r="K184" s="2825"/>
      <c r="L184" s="3292"/>
      <c r="M184" s="2825"/>
      <c r="N184" s="2825"/>
      <c r="O184" s="2825"/>
      <c r="P184" s="2825"/>
      <c r="Q184" s="2825"/>
      <c r="R184" s="2825"/>
      <c r="S184" s="2825"/>
      <c r="T184" s="2985">
        <v>23573</v>
      </c>
      <c r="U184" s="2885"/>
      <c r="V184" s="2885"/>
      <c r="W184" s="2888"/>
    </row>
    <row r="185" spans="1:28" ht="18.75" customHeight="1">
      <c r="A185" s="2885"/>
      <c r="B185" s="2991" t="s">
        <v>1150</v>
      </c>
      <c r="C185" s="2860" t="s">
        <v>6311</v>
      </c>
      <c r="D185" s="2825">
        <v>161</v>
      </c>
      <c r="E185" s="2825">
        <v>82</v>
      </c>
      <c r="F185" s="2825">
        <v>226</v>
      </c>
      <c r="G185" s="2825">
        <v>431</v>
      </c>
      <c r="H185" s="2825">
        <v>0</v>
      </c>
      <c r="I185" s="2825">
        <v>80</v>
      </c>
      <c r="J185" s="2825">
        <v>46</v>
      </c>
      <c r="K185" s="2825">
        <v>89</v>
      </c>
      <c r="L185" s="2825"/>
      <c r="M185" s="2825">
        <v>35</v>
      </c>
      <c r="N185" s="2825">
        <v>31</v>
      </c>
      <c r="O185" s="2825">
        <v>99</v>
      </c>
      <c r="P185" s="2825">
        <v>23</v>
      </c>
      <c r="Q185" s="2825">
        <v>154</v>
      </c>
      <c r="R185" s="2984">
        <v>1457</v>
      </c>
      <c r="S185" s="2803"/>
      <c r="T185" s="2992" t="s">
        <v>1205</v>
      </c>
      <c r="U185" s="2885"/>
      <c r="V185" s="2885"/>
      <c r="W185" s="2809" t="s">
        <v>1143</v>
      </c>
      <c r="X185" s="2876"/>
      <c r="Y185" s="2876"/>
      <c r="Z185" s="2987"/>
      <c r="AA185" s="2987"/>
      <c r="AB185" s="2987"/>
    </row>
    <row r="186" spans="1:28" ht="18.75" customHeight="1">
      <c r="A186" s="2885"/>
      <c r="B186" s="2991" t="s">
        <v>6312</v>
      </c>
      <c r="C186" s="2860" t="s">
        <v>6313</v>
      </c>
      <c r="D186" s="2825"/>
      <c r="E186" s="2825"/>
      <c r="F186" s="2825"/>
      <c r="G186" s="2825"/>
      <c r="H186" s="2825"/>
      <c r="I186" s="2825"/>
      <c r="J186" s="2825"/>
      <c r="K186" s="2825"/>
      <c r="L186" s="2825"/>
      <c r="M186" s="2825"/>
      <c r="N186" s="2825"/>
      <c r="O186" s="2825"/>
      <c r="P186" s="2825"/>
      <c r="Q186" s="2825"/>
      <c r="R186" s="2885"/>
      <c r="S186" s="2801"/>
      <c r="T186" s="2993"/>
      <c r="U186" s="2885"/>
      <c r="V186" s="2885"/>
      <c r="W186" s="2888"/>
      <c r="X186" s="2994"/>
      <c r="Y186" s="2995"/>
      <c r="Z186" s="2987"/>
      <c r="AA186" s="2987"/>
      <c r="AB186" s="2987"/>
    </row>
    <row r="187" spans="1:28" ht="15.75">
      <c r="A187" s="2885"/>
      <c r="B187" s="2991" t="s">
        <v>1151</v>
      </c>
      <c r="C187" s="2888"/>
      <c r="D187" s="2825"/>
      <c r="E187" s="2825"/>
      <c r="F187" s="2825"/>
      <c r="G187" s="2825"/>
      <c r="H187" s="2825"/>
      <c r="I187" s="2825"/>
      <c r="J187" s="2825"/>
      <c r="K187" s="2825"/>
      <c r="L187" s="2825"/>
      <c r="M187" s="2825"/>
      <c r="N187" s="2825"/>
      <c r="O187" s="2825"/>
      <c r="P187" s="2825"/>
      <c r="Q187" s="2825"/>
      <c r="R187" s="2885"/>
      <c r="S187" s="2801"/>
      <c r="T187" s="2993"/>
      <c r="U187" s="2885"/>
      <c r="V187" s="2885"/>
      <c r="W187" s="2888"/>
      <c r="X187" s="2876"/>
      <c r="Y187" s="2876"/>
      <c r="Z187" s="2987"/>
      <c r="AA187" s="2987"/>
      <c r="AB187" s="2987"/>
    </row>
    <row r="188" spans="1:28" ht="15.75">
      <c r="A188" s="2885"/>
      <c r="B188" s="2996" t="s">
        <v>6314</v>
      </c>
      <c r="C188" s="2888"/>
      <c r="D188" s="2825"/>
      <c r="E188" s="2825"/>
      <c r="F188" s="2825"/>
      <c r="G188" s="2825"/>
      <c r="H188" s="2825"/>
      <c r="I188" s="2825"/>
      <c r="J188" s="2825"/>
      <c r="K188" s="2825"/>
      <c r="L188" s="2825"/>
      <c r="M188" s="2825"/>
      <c r="N188" s="2825"/>
      <c r="O188" s="2825"/>
      <c r="P188" s="2825"/>
      <c r="Q188" s="2825"/>
      <c r="R188" s="2885"/>
      <c r="S188" s="2801"/>
      <c r="T188" s="2993"/>
      <c r="U188" s="2885"/>
      <c r="V188" s="2885"/>
      <c r="W188" s="2888"/>
      <c r="Y188" s="2987"/>
    </row>
    <row r="189" spans="1:28" ht="15.75">
      <c r="A189" s="2885"/>
      <c r="B189" s="2991" t="s">
        <v>6315</v>
      </c>
      <c r="C189" s="2888"/>
      <c r="D189" s="2825"/>
      <c r="E189" s="2825"/>
      <c r="F189" s="2825"/>
      <c r="G189" s="2825"/>
      <c r="H189" s="2825"/>
      <c r="I189" s="2825"/>
      <c r="J189" s="2825"/>
      <c r="K189" s="2825"/>
      <c r="L189" s="2825"/>
      <c r="M189" s="2825"/>
      <c r="N189" s="2825"/>
      <c r="O189" s="2825"/>
      <c r="P189" s="2825"/>
      <c r="Q189" s="2825"/>
      <c r="R189" s="2885"/>
      <c r="S189" s="2801"/>
      <c r="T189" s="2993"/>
      <c r="U189" s="2885"/>
      <c r="V189" s="2885"/>
      <c r="W189" s="2888"/>
    </row>
    <row r="190" spans="1:28" ht="15.75">
      <c r="A190" s="2885"/>
      <c r="B190" s="2996" t="s">
        <v>1152</v>
      </c>
      <c r="C190" s="2888"/>
      <c r="D190" s="2825"/>
      <c r="E190" s="2825"/>
      <c r="F190" s="2825"/>
      <c r="G190" s="2825"/>
      <c r="H190" s="2825"/>
      <c r="I190" s="2825"/>
      <c r="J190" s="2825"/>
      <c r="K190" s="2825"/>
      <c r="L190" s="2825"/>
      <c r="M190" s="2825"/>
      <c r="N190" s="2825"/>
      <c r="O190" s="2825"/>
      <c r="P190" s="2825"/>
      <c r="Q190" s="2825"/>
      <c r="R190" s="2885"/>
      <c r="S190" s="2801"/>
      <c r="T190" s="2993"/>
      <c r="U190" s="2885"/>
      <c r="V190" s="2885"/>
      <c r="W190" s="2888"/>
    </row>
    <row r="191" spans="1:28" ht="15.75">
      <c r="A191" s="2997"/>
      <c r="B191" s="2998" t="s">
        <v>1153</v>
      </c>
      <c r="C191" s="2999"/>
      <c r="D191" s="2818"/>
      <c r="E191" s="2818"/>
      <c r="F191" s="2818"/>
      <c r="G191" s="2818"/>
      <c r="H191" s="2818"/>
      <c r="I191" s="2818"/>
      <c r="J191" s="2818"/>
      <c r="K191" s="2818"/>
      <c r="L191" s="2818"/>
      <c r="M191" s="2818"/>
      <c r="N191" s="2818"/>
      <c r="O191" s="2818"/>
      <c r="P191" s="2818"/>
      <c r="Q191" s="2818"/>
      <c r="R191" s="2997"/>
      <c r="S191" s="2997"/>
      <c r="T191" s="2997"/>
      <c r="U191" s="2997"/>
      <c r="V191" s="2997"/>
      <c r="W191" s="2999"/>
    </row>
    <row r="192" spans="1:28" ht="15.75">
      <c r="A192" s="3267" t="s">
        <v>0</v>
      </c>
      <c r="B192" s="3267" t="s">
        <v>969</v>
      </c>
      <c r="C192" s="3267" t="s">
        <v>970</v>
      </c>
      <c r="D192" s="3275" t="s">
        <v>971</v>
      </c>
      <c r="E192" s="3276"/>
      <c r="F192" s="3276"/>
      <c r="G192" s="3276"/>
      <c r="H192" s="3276"/>
      <c r="I192" s="3276"/>
      <c r="J192" s="3276"/>
      <c r="K192" s="3276"/>
      <c r="L192" s="3276"/>
      <c r="M192" s="3276"/>
      <c r="N192" s="3276"/>
      <c r="O192" s="3276"/>
      <c r="P192" s="3276"/>
      <c r="Q192" s="3277"/>
      <c r="R192" s="3263" t="s">
        <v>427</v>
      </c>
      <c r="S192" s="3263" t="s">
        <v>327</v>
      </c>
      <c r="T192" s="3263" t="s">
        <v>1439</v>
      </c>
      <c r="U192" s="3266" t="s">
        <v>2</v>
      </c>
      <c r="V192" s="3266"/>
      <c r="W192" s="3267" t="s">
        <v>5</v>
      </c>
    </row>
    <row r="193" spans="1:23" ht="15.75">
      <c r="A193" s="3268"/>
      <c r="B193" s="3268"/>
      <c r="C193" s="3268"/>
      <c r="D193" s="2768" t="s">
        <v>973</v>
      </c>
      <c r="E193" s="2768" t="s">
        <v>974</v>
      </c>
      <c r="F193" s="2768" t="s">
        <v>974</v>
      </c>
      <c r="G193" s="2768" t="s">
        <v>974</v>
      </c>
      <c r="H193" s="2768" t="s">
        <v>974</v>
      </c>
      <c r="I193" s="2768" t="s">
        <v>974</v>
      </c>
      <c r="J193" s="2768" t="s">
        <v>974</v>
      </c>
      <c r="K193" s="2768" t="s">
        <v>974</v>
      </c>
      <c r="L193" s="2768" t="s">
        <v>974</v>
      </c>
      <c r="M193" s="2768" t="s">
        <v>974</v>
      </c>
      <c r="N193" s="2768" t="s">
        <v>974</v>
      </c>
      <c r="O193" s="2768" t="s">
        <v>974</v>
      </c>
      <c r="P193" s="2768" t="s">
        <v>974</v>
      </c>
      <c r="Q193" s="2769" t="s">
        <v>975</v>
      </c>
      <c r="R193" s="3284"/>
      <c r="S193" s="3279"/>
      <c r="T193" s="3284"/>
      <c r="U193" s="3261" t="s">
        <v>976</v>
      </c>
      <c r="V193" s="3263" t="s">
        <v>977</v>
      </c>
      <c r="W193" s="3268"/>
    </row>
    <row r="194" spans="1:23" ht="15.75">
      <c r="A194" s="3269"/>
      <c r="B194" s="3274"/>
      <c r="C194" s="3274"/>
      <c r="D194" s="332" t="s">
        <v>39</v>
      </c>
      <c r="E194" s="332" t="s">
        <v>978</v>
      </c>
      <c r="F194" s="332" t="s">
        <v>979</v>
      </c>
      <c r="G194" s="332" t="s">
        <v>980</v>
      </c>
      <c r="H194" s="332" t="s">
        <v>981</v>
      </c>
      <c r="I194" s="332" t="s">
        <v>982</v>
      </c>
      <c r="J194" s="332" t="s">
        <v>983</v>
      </c>
      <c r="K194" s="332" t="s">
        <v>984</v>
      </c>
      <c r="L194" s="332" t="s">
        <v>985</v>
      </c>
      <c r="M194" s="332" t="s">
        <v>986</v>
      </c>
      <c r="N194" s="332" t="s">
        <v>45</v>
      </c>
      <c r="O194" s="332" t="s">
        <v>987</v>
      </c>
      <c r="P194" s="332" t="s">
        <v>988</v>
      </c>
      <c r="Q194" s="333" t="s">
        <v>76</v>
      </c>
      <c r="R194" s="3285"/>
      <c r="S194" s="3280"/>
      <c r="T194" s="3286"/>
      <c r="U194" s="3282"/>
      <c r="V194" s="3283"/>
      <c r="W194" s="3269"/>
    </row>
    <row r="195" spans="1:23" ht="15.75">
      <c r="A195" s="3000"/>
      <c r="B195" s="3001" t="s">
        <v>1154</v>
      </c>
      <c r="C195" s="2799"/>
      <c r="D195" s="3002"/>
      <c r="E195" s="3002"/>
      <c r="F195" s="3002"/>
      <c r="G195" s="3002"/>
      <c r="H195" s="2798"/>
      <c r="I195" s="3003"/>
      <c r="J195" s="3002"/>
      <c r="K195" s="3002"/>
      <c r="L195" s="3002"/>
      <c r="M195" s="2798"/>
      <c r="N195" s="2798"/>
      <c r="O195" s="2798"/>
      <c r="P195" s="2798"/>
      <c r="Q195" s="2798"/>
      <c r="R195" s="3004"/>
      <c r="S195" s="2993"/>
      <c r="T195" s="3004"/>
      <c r="U195" s="2993"/>
      <c r="V195" s="3004"/>
      <c r="W195" s="2799"/>
    </row>
    <row r="196" spans="1:23" ht="15.75">
      <c r="A196" s="3005"/>
      <c r="B196" s="3006" t="s">
        <v>1155</v>
      </c>
      <c r="C196" s="371"/>
      <c r="D196" s="2858"/>
      <c r="E196" s="2858"/>
      <c r="F196" s="2858"/>
      <c r="G196" s="2858"/>
      <c r="H196" s="2858"/>
      <c r="I196" s="2858"/>
      <c r="J196" s="2858"/>
      <c r="K196" s="2858"/>
      <c r="L196" s="2858"/>
      <c r="M196" s="2858"/>
      <c r="N196" s="2858"/>
      <c r="O196" s="2858"/>
      <c r="P196" s="2858"/>
      <c r="Q196" s="2858"/>
      <c r="R196" s="3005"/>
      <c r="S196" s="3005"/>
      <c r="T196" s="2993"/>
      <c r="U196" s="3005"/>
      <c r="V196" s="3005"/>
      <c r="W196" s="371"/>
    </row>
    <row r="197" spans="1:23" ht="21.75" customHeight="1">
      <c r="A197" s="2885"/>
      <c r="B197" s="2996" t="s">
        <v>1156</v>
      </c>
      <c r="C197" s="2888"/>
      <c r="D197" s="2825"/>
      <c r="E197" s="2825"/>
      <c r="F197" s="2825"/>
      <c r="G197" s="2825"/>
      <c r="H197" s="2825"/>
      <c r="I197" s="2825"/>
      <c r="J197" s="2825"/>
      <c r="K197" s="2825"/>
      <c r="L197" s="2825"/>
      <c r="M197" s="2825"/>
      <c r="N197" s="2825"/>
      <c r="O197" s="2825"/>
      <c r="P197" s="2825"/>
      <c r="Q197" s="2825"/>
      <c r="R197" s="2885"/>
      <c r="S197" s="2801"/>
      <c r="T197" s="2801"/>
      <c r="U197" s="2885"/>
      <c r="V197" s="2885"/>
      <c r="W197" s="2888"/>
    </row>
    <row r="198" spans="1:23" ht="21.75" customHeight="1">
      <c r="A198" s="2885"/>
      <c r="B198" s="2991" t="s">
        <v>1157</v>
      </c>
      <c r="C198" s="2888"/>
      <c r="D198" s="2825"/>
      <c r="E198" s="2825"/>
      <c r="F198" s="2825"/>
      <c r="G198" s="2825"/>
      <c r="H198" s="2825"/>
      <c r="I198" s="2825"/>
      <c r="J198" s="2825"/>
      <c r="K198" s="2825"/>
      <c r="L198" s="2825"/>
      <c r="M198" s="2825"/>
      <c r="N198" s="2825"/>
      <c r="O198" s="2825"/>
      <c r="P198" s="2825"/>
      <c r="Q198" s="2825"/>
      <c r="R198" s="2885"/>
      <c r="S198" s="2993"/>
      <c r="T198" s="2960"/>
      <c r="U198" s="2885"/>
      <c r="V198" s="2885"/>
      <c r="W198" s="2888"/>
    </row>
    <row r="199" spans="1:23" ht="18.75" customHeight="1">
      <c r="A199" s="2885"/>
      <c r="B199" s="2996" t="s">
        <v>1158</v>
      </c>
      <c r="C199" s="2888"/>
      <c r="D199" s="2825"/>
      <c r="E199" s="2825"/>
      <c r="F199" s="2825"/>
      <c r="G199" s="2825"/>
      <c r="H199" s="2825"/>
      <c r="I199" s="2825"/>
      <c r="J199" s="2825"/>
      <c r="K199" s="2825"/>
      <c r="L199" s="2825"/>
      <c r="M199" s="2825"/>
      <c r="N199" s="2825"/>
      <c r="O199" s="2825"/>
      <c r="P199" s="2825"/>
      <c r="Q199" s="2825"/>
      <c r="R199" s="2885"/>
      <c r="S199" s="2993"/>
      <c r="T199" s="2960" t="s">
        <v>1159</v>
      </c>
      <c r="U199" s="2885"/>
      <c r="V199" s="2885"/>
      <c r="W199" s="2888"/>
    </row>
    <row r="200" spans="1:23" ht="18.75" customHeight="1">
      <c r="A200" s="2885"/>
      <c r="B200" s="2991" t="s">
        <v>1160</v>
      </c>
      <c r="C200" s="2888"/>
      <c r="D200" s="2825"/>
      <c r="E200" s="2825"/>
      <c r="F200" s="2825"/>
      <c r="G200" s="2825"/>
      <c r="H200" s="2825"/>
      <c r="I200" s="2825"/>
      <c r="J200" s="2825"/>
      <c r="K200" s="2825"/>
      <c r="L200" s="2825"/>
      <c r="M200" s="2825"/>
      <c r="N200" s="2825"/>
      <c r="O200" s="2825"/>
      <c r="P200" s="2825"/>
      <c r="Q200" s="2825"/>
      <c r="R200" s="2885"/>
      <c r="S200" s="2801"/>
      <c r="T200" s="2803"/>
      <c r="U200" s="2885"/>
      <c r="V200" s="2885"/>
      <c r="W200" s="2888"/>
    </row>
    <row r="201" spans="1:23" ht="21.75" customHeight="1">
      <c r="A201" s="2885"/>
      <c r="B201" s="2991" t="s">
        <v>1161</v>
      </c>
      <c r="C201" s="2888"/>
      <c r="D201" s="2825"/>
      <c r="E201" s="2825"/>
      <c r="F201" s="2825"/>
      <c r="G201" s="2825"/>
      <c r="H201" s="2825"/>
      <c r="I201" s="2825"/>
      <c r="J201" s="2825"/>
      <c r="K201" s="2825"/>
      <c r="L201" s="2825"/>
      <c r="M201" s="2825"/>
      <c r="N201" s="2825"/>
      <c r="O201" s="2825"/>
      <c r="P201" s="2825"/>
      <c r="Q201" s="2825"/>
      <c r="R201" s="2885"/>
      <c r="S201" s="2801"/>
      <c r="T201" s="2896"/>
      <c r="U201" s="2885"/>
      <c r="V201" s="2801"/>
      <c r="W201" s="2888"/>
    </row>
    <row r="202" spans="1:23" ht="18.75" customHeight="1">
      <c r="A202" s="2885"/>
      <c r="B202" s="2991" t="s">
        <v>1162</v>
      </c>
      <c r="C202" s="2860" t="s">
        <v>1163</v>
      </c>
      <c r="D202" s="2825">
        <v>20</v>
      </c>
      <c r="E202" s="2825"/>
      <c r="F202" s="2825"/>
      <c r="G202" s="2825"/>
      <c r="H202" s="2825"/>
      <c r="I202" s="2825"/>
      <c r="J202" s="2825"/>
      <c r="K202" s="2825"/>
      <c r="L202" s="2825"/>
      <c r="M202" s="2825"/>
      <c r="N202" s="2825"/>
      <c r="O202" s="2825"/>
      <c r="P202" s="2825"/>
      <c r="Q202" s="2825"/>
      <c r="R202" s="2825"/>
      <c r="S202" s="2803"/>
      <c r="T202" s="2798" t="s">
        <v>1164</v>
      </c>
      <c r="U202" s="2848">
        <v>3000</v>
      </c>
      <c r="V202" s="2858" t="s">
        <v>319</v>
      </c>
      <c r="W202" s="2809" t="s">
        <v>1165</v>
      </c>
    </row>
    <row r="203" spans="1:23" ht="18.75" customHeight="1">
      <c r="A203" s="2885"/>
      <c r="B203" s="2991" t="s">
        <v>1166</v>
      </c>
      <c r="C203" s="2860" t="s">
        <v>1167</v>
      </c>
      <c r="D203" s="2825"/>
      <c r="E203" s="2825"/>
      <c r="F203" s="2825"/>
      <c r="G203" s="2825"/>
      <c r="H203" s="2825"/>
      <c r="I203" s="2825"/>
      <c r="J203" s="2825"/>
      <c r="K203" s="2825"/>
      <c r="L203" s="2825"/>
      <c r="M203" s="2825"/>
      <c r="N203" s="2825"/>
      <c r="O203" s="2825"/>
      <c r="P203" s="2825"/>
      <c r="Q203" s="2825"/>
      <c r="R203" s="2885"/>
      <c r="S203" s="3005"/>
      <c r="T203" s="2798" t="s">
        <v>996</v>
      </c>
      <c r="U203" s="2812"/>
      <c r="V203" s="2919"/>
      <c r="W203" s="2888"/>
    </row>
    <row r="204" spans="1:23" ht="15.75">
      <c r="A204" s="2885"/>
      <c r="B204" s="2991" t="s">
        <v>1168</v>
      </c>
      <c r="C204" s="2860" t="s">
        <v>1169</v>
      </c>
      <c r="D204" s="2825"/>
      <c r="E204" s="2825"/>
      <c r="F204" s="2825"/>
      <c r="G204" s="2825"/>
      <c r="H204" s="2825"/>
      <c r="I204" s="2825"/>
      <c r="J204" s="2825"/>
      <c r="K204" s="2825"/>
      <c r="L204" s="2825"/>
      <c r="M204" s="2825"/>
      <c r="N204" s="2825"/>
      <c r="O204" s="2825"/>
      <c r="P204" s="2825"/>
      <c r="Q204" s="2825"/>
      <c r="R204" s="2885"/>
      <c r="S204" s="2801"/>
      <c r="T204" s="2798" t="s">
        <v>1092</v>
      </c>
      <c r="U204" s="2812"/>
      <c r="V204" s="2919"/>
      <c r="W204" s="2888"/>
    </row>
    <row r="205" spans="1:23" ht="15.75">
      <c r="A205" s="2885"/>
      <c r="B205" s="2991" t="s">
        <v>1170</v>
      </c>
      <c r="C205" s="2860" t="s">
        <v>1171</v>
      </c>
      <c r="D205" s="2825"/>
      <c r="E205" s="2825"/>
      <c r="F205" s="2825"/>
      <c r="G205" s="2825"/>
      <c r="H205" s="2825"/>
      <c r="I205" s="2825"/>
      <c r="J205" s="2825"/>
      <c r="K205" s="2825"/>
      <c r="L205" s="2825"/>
      <c r="M205" s="2825"/>
      <c r="N205" s="2825"/>
      <c r="O205" s="2825"/>
      <c r="P205" s="2825"/>
      <c r="Q205" s="2825"/>
      <c r="R205" s="2885"/>
      <c r="S205" s="2801"/>
      <c r="T205" s="2993"/>
      <c r="U205" s="2812"/>
      <c r="V205" s="2919"/>
      <c r="W205" s="2888"/>
    </row>
    <row r="206" spans="1:23" ht="15.75">
      <c r="A206" s="2885"/>
      <c r="B206" s="2991" t="s">
        <v>1172</v>
      </c>
      <c r="C206" s="2860" t="s">
        <v>373</v>
      </c>
      <c r="D206" s="2825"/>
      <c r="E206" s="2825"/>
      <c r="F206" s="2825"/>
      <c r="G206" s="2825"/>
      <c r="H206" s="2825"/>
      <c r="I206" s="2825"/>
      <c r="J206" s="2825"/>
      <c r="K206" s="2825"/>
      <c r="L206" s="2825"/>
      <c r="M206" s="2825"/>
      <c r="N206" s="2825"/>
      <c r="O206" s="2825"/>
      <c r="P206" s="2825"/>
      <c r="Q206" s="2825"/>
      <c r="R206" s="2885"/>
      <c r="S206" s="3005"/>
      <c r="T206" s="2993"/>
      <c r="U206" s="2812"/>
      <c r="V206" s="2919"/>
      <c r="W206" s="2888"/>
    </row>
    <row r="207" spans="1:23" ht="15.75">
      <c r="A207" s="2885"/>
      <c r="B207" s="2996" t="s">
        <v>1173</v>
      </c>
      <c r="C207" s="2860"/>
      <c r="D207" s="2825"/>
      <c r="E207" s="2825"/>
      <c r="F207" s="2825"/>
      <c r="G207" s="2825"/>
      <c r="H207" s="2825"/>
      <c r="I207" s="2825"/>
      <c r="J207" s="2825"/>
      <c r="K207" s="2825"/>
      <c r="L207" s="2825"/>
      <c r="M207" s="2825"/>
      <c r="N207" s="2825"/>
      <c r="O207" s="2825"/>
      <c r="P207" s="2825"/>
      <c r="Q207" s="2825"/>
      <c r="R207" s="2885"/>
      <c r="S207" s="2801"/>
      <c r="T207" s="2993"/>
      <c r="U207" s="2812"/>
      <c r="V207" s="2919"/>
      <c r="W207" s="2888"/>
    </row>
    <row r="208" spans="1:23" ht="15.75">
      <c r="A208" s="2885"/>
      <c r="B208" s="2991" t="s">
        <v>1174</v>
      </c>
      <c r="C208" s="2860"/>
      <c r="D208" s="2825"/>
      <c r="E208" s="2825"/>
      <c r="F208" s="2825"/>
      <c r="G208" s="2825"/>
      <c r="H208" s="2825"/>
      <c r="I208" s="2825"/>
      <c r="J208" s="2825"/>
      <c r="K208" s="2825"/>
      <c r="L208" s="2825"/>
      <c r="M208" s="2825"/>
      <c r="N208" s="2825"/>
      <c r="O208" s="2825"/>
      <c r="P208" s="2825"/>
      <c r="Q208" s="2825"/>
      <c r="R208" s="2885"/>
      <c r="S208" s="2801"/>
      <c r="T208" s="2993"/>
      <c r="U208" s="2812"/>
      <c r="V208" s="2919"/>
      <c r="W208" s="2888"/>
    </row>
    <row r="209" spans="1:25" ht="15.75">
      <c r="A209" s="2885"/>
      <c r="B209" s="3007" t="s">
        <v>1175</v>
      </c>
      <c r="C209" s="2860"/>
      <c r="D209" s="2825"/>
      <c r="E209" s="2825"/>
      <c r="F209" s="2825"/>
      <c r="G209" s="2825"/>
      <c r="H209" s="2825"/>
      <c r="I209" s="2825"/>
      <c r="J209" s="2825"/>
      <c r="K209" s="2825"/>
      <c r="L209" s="2825"/>
      <c r="M209" s="2825"/>
      <c r="N209" s="2825"/>
      <c r="O209" s="2825"/>
      <c r="P209" s="2825"/>
      <c r="Q209" s="2825"/>
      <c r="R209" s="2885"/>
      <c r="S209" s="2801"/>
      <c r="T209" s="2801"/>
      <c r="U209" s="2921"/>
      <c r="V209" s="2975"/>
      <c r="W209" s="2888"/>
    </row>
    <row r="210" spans="1:25" ht="15.75">
      <c r="A210" s="2885"/>
      <c r="B210" s="2991" t="s">
        <v>1176</v>
      </c>
      <c r="C210" s="2860"/>
      <c r="D210" s="2825"/>
      <c r="E210" s="2825"/>
      <c r="F210" s="2825"/>
      <c r="G210" s="2825"/>
      <c r="H210" s="2825"/>
      <c r="I210" s="2825"/>
      <c r="J210" s="2825"/>
      <c r="K210" s="2825"/>
      <c r="L210" s="2825"/>
      <c r="M210" s="2825"/>
      <c r="N210" s="2825"/>
      <c r="O210" s="2825"/>
      <c r="P210" s="2825"/>
      <c r="Q210" s="2825"/>
      <c r="R210" s="2885"/>
      <c r="S210" s="3005"/>
      <c r="T210" s="3005"/>
      <c r="U210" s="2921"/>
      <c r="V210" s="2975"/>
      <c r="W210" s="2888"/>
    </row>
    <row r="211" spans="1:25" ht="15.75">
      <c r="A211" s="2997"/>
      <c r="B211" s="2998" t="s">
        <v>1177</v>
      </c>
      <c r="C211" s="2999"/>
      <c r="D211" s="2818"/>
      <c r="E211" s="2818"/>
      <c r="F211" s="2818"/>
      <c r="G211" s="2818"/>
      <c r="H211" s="2818"/>
      <c r="I211" s="2818"/>
      <c r="J211" s="2818"/>
      <c r="K211" s="2818"/>
      <c r="L211" s="2818"/>
      <c r="M211" s="2818"/>
      <c r="N211" s="2818"/>
      <c r="O211" s="2818"/>
      <c r="P211" s="2818"/>
      <c r="Q211" s="2818"/>
      <c r="R211" s="2997"/>
      <c r="S211" s="2997"/>
      <c r="T211" s="2997"/>
      <c r="U211" s="2822"/>
      <c r="V211" s="2823"/>
      <c r="W211" s="2999"/>
    </row>
    <row r="212" spans="1:25" ht="15.75">
      <c r="A212" s="3267" t="s">
        <v>0</v>
      </c>
      <c r="B212" s="3267" t="s">
        <v>969</v>
      </c>
      <c r="C212" s="3267" t="s">
        <v>970</v>
      </c>
      <c r="D212" s="3275" t="s">
        <v>971</v>
      </c>
      <c r="E212" s="3276"/>
      <c r="F212" s="3276"/>
      <c r="G212" s="3276"/>
      <c r="H212" s="3276"/>
      <c r="I212" s="3276"/>
      <c r="J212" s="3276"/>
      <c r="K212" s="3276"/>
      <c r="L212" s="3276"/>
      <c r="M212" s="3276"/>
      <c r="N212" s="3276"/>
      <c r="O212" s="3276"/>
      <c r="P212" s="3276"/>
      <c r="Q212" s="3277"/>
      <c r="R212" s="3263" t="s">
        <v>427</v>
      </c>
      <c r="S212" s="3263" t="s">
        <v>327</v>
      </c>
      <c r="T212" s="3263" t="s">
        <v>1439</v>
      </c>
      <c r="U212" s="3266" t="s">
        <v>2</v>
      </c>
      <c r="V212" s="3266"/>
      <c r="W212" s="3267" t="s">
        <v>5</v>
      </c>
    </row>
    <row r="213" spans="1:25" ht="15.75">
      <c r="A213" s="3268"/>
      <c r="B213" s="3268"/>
      <c r="C213" s="3268"/>
      <c r="D213" s="2768" t="s">
        <v>973</v>
      </c>
      <c r="E213" s="2768" t="s">
        <v>974</v>
      </c>
      <c r="F213" s="2768" t="s">
        <v>974</v>
      </c>
      <c r="G213" s="2768" t="s">
        <v>974</v>
      </c>
      <c r="H213" s="2768" t="s">
        <v>974</v>
      </c>
      <c r="I213" s="2768" t="s">
        <v>974</v>
      </c>
      <c r="J213" s="2768" t="s">
        <v>974</v>
      </c>
      <c r="K213" s="2768" t="s">
        <v>974</v>
      </c>
      <c r="L213" s="2768" t="s">
        <v>974</v>
      </c>
      <c r="M213" s="2768" t="s">
        <v>974</v>
      </c>
      <c r="N213" s="2768" t="s">
        <v>974</v>
      </c>
      <c r="O213" s="2768" t="s">
        <v>974</v>
      </c>
      <c r="P213" s="2768" t="s">
        <v>974</v>
      </c>
      <c r="Q213" s="2769" t="s">
        <v>975</v>
      </c>
      <c r="R213" s="3284"/>
      <c r="S213" s="3279"/>
      <c r="T213" s="3284"/>
      <c r="U213" s="3261" t="s">
        <v>976</v>
      </c>
      <c r="V213" s="3263" t="s">
        <v>977</v>
      </c>
      <c r="W213" s="3268"/>
    </row>
    <row r="214" spans="1:25" ht="15.75">
      <c r="A214" s="3269"/>
      <c r="B214" s="3274"/>
      <c r="C214" s="3274"/>
      <c r="D214" s="332" t="s">
        <v>39</v>
      </c>
      <c r="E214" s="332" t="s">
        <v>978</v>
      </c>
      <c r="F214" s="332" t="s">
        <v>979</v>
      </c>
      <c r="G214" s="332" t="s">
        <v>980</v>
      </c>
      <c r="H214" s="332" t="s">
        <v>981</v>
      </c>
      <c r="I214" s="332" t="s">
        <v>982</v>
      </c>
      <c r="J214" s="332" t="s">
        <v>983</v>
      </c>
      <c r="K214" s="332" t="s">
        <v>984</v>
      </c>
      <c r="L214" s="332" t="s">
        <v>985</v>
      </c>
      <c r="M214" s="332" t="s">
        <v>986</v>
      </c>
      <c r="N214" s="332" t="s">
        <v>45</v>
      </c>
      <c r="O214" s="332" t="s">
        <v>987</v>
      </c>
      <c r="P214" s="332" t="s">
        <v>988</v>
      </c>
      <c r="Q214" s="333" t="s">
        <v>76</v>
      </c>
      <c r="R214" s="3285"/>
      <c r="S214" s="3280"/>
      <c r="T214" s="3286"/>
      <c r="U214" s="3282"/>
      <c r="V214" s="3283"/>
      <c r="W214" s="3269"/>
    </row>
    <row r="215" spans="1:25" ht="15.75">
      <c r="A215" s="3008"/>
      <c r="B215" s="3009" t="s">
        <v>1178</v>
      </c>
      <c r="C215" s="362"/>
      <c r="D215" s="2803"/>
      <c r="E215" s="3010"/>
      <c r="F215" s="2803"/>
      <c r="G215" s="3010"/>
      <c r="H215" s="3011"/>
      <c r="I215" s="2803"/>
      <c r="J215" s="3010"/>
      <c r="K215" s="2803"/>
      <c r="L215" s="2803"/>
      <c r="M215" s="3010"/>
      <c r="N215" s="3011"/>
      <c r="O215" s="2803"/>
      <c r="P215" s="3010"/>
      <c r="Q215" s="2803"/>
      <c r="R215" s="2801"/>
      <c r="S215" s="3012"/>
      <c r="T215" s="3008"/>
      <c r="U215" s="2812"/>
      <c r="V215" s="3013"/>
      <c r="W215" s="362"/>
    </row>
    <row r="216" spans="1:25" ht="15.75">
      <c r="A216" s="3005"/>
      <c r="B216" s="3006" t="s">
        <v>1179</v>
      </c>
      <c r="C216" s="371"/>
      <c r="D216" s="2858"/>
      <c r="E216" s="2858"/>
      <c r="F216" s="2858"/>
      <c r="G216" s="2858"/>
      <c r="H216" s="2858"/>
      <c r="I216" s="2858"/>
      <c r="J216" s="2858"/>
      <c r="K216" s="2858"/>
      <c r="L216" s="2858"/>
      <c r="M216" s="2858"/>
      <c r="N216" s="2858"/>
      <c r="O216" s="2858"/>
      <c r="P216" s="2858"/>
      <c r="Q216" s="2858"/>
      <c r="R216" s="3005"/>
      <c r="S216" s="3005"/>
      <c r="T216" s="2993"/>
      <c r="U216" s="3014"/>
      <c r="V216" s="3015"/>
      <c r="W216" s="371"/>
    </row>
    <row r="217" spans="1:25" ht="15.75">
      <c r="A217" s="2885"/>
      <c r="B217" s="2991" t="s">
        <v>1180</v>
      </c>
      <c r="C217" s="2888"/>
      <c r="D217" s="2825"/>
      <c r="E217" s="2825"/>
      <c r="F217" s="2825"/>
      <c r="G217" s="2825"/>
      <c r="H217" s="2825"/>
      <c r="I217" s="2825"/>
      <c r="J217" s="2825"/>
      <c r="K217" s="2825"/>
      <c r="L217" s="2825"/>
      <c r="M217" s="2825"/>
      <c r="N217" s="2825"/>
      <c r="O217" s="2825"/>
      <c r="P217" s="2825"/>
      <c r="Q217" s="2825"/>
      <c r="R217" s="2885"/>
      <c r="S217" s="2885"/>
      <c r="T217" s="2993"/>
      <c r="U217" s="2885"/>
      <c r="V217" s="2885"/>
      <c r="W217" s="2888"/>
    </row>
    <row r="218" spans="1:25" ht="15.75">
      <c r="A218" s="2885"/>
      <c r="B218" s="2991" t="s">
        <v>1181</v>
      </c>
      <c r="C218" s="2888"/>
      <c r="D218" s="2825"/>
      <c r="E218" s="2825"/>
      <c r="F218" s="2825"/>
      <c r="G218" s="2825"/>
      <c r="H218" s="2825"/>
      <c r="I218" s="2825"/>
      <c r="J218" s="2825"/>
      <c r="K218" s="2825"/>
      <c r="L218" s="2825"/>
      <c r="M218" s="2825"/>
      <c r="N218" s="2825"/>
      <c r="O218" s="2825"/>
      <c r="P218" s="2825"/>
      <c r="Q218" s="2825"/>
      <c r="R218" s="2885"/>
      <c r="S218" s="2885"/>
      <c r="T218" s="2993"/>
      <c r="U218" s="2885"/>
      <c r="V218" s="2885"/>
      <c r="W218" s="2888"/>
    </row>
    <row r="219" spans="1:25" ht="15.75">
      <c r="A219" s="2885"/>
      <c r="B219" s="2991" t="s">
        <v>1182</v>
      </c>
      <c r="C219" s="2888"/>
      <c r="D219" s="2825"/>
      <c r="E219" s="2825"/>
      <c r="F219" s="2825"/>
      <c r="G219" s="2825"/>
      <c r="H219" s="2825"/>
      <c r="I219" s="2825"/>
      <c r="J219" s="2825"/>
      <c r="K219" s="2825"/>
      <c r="L219" s="2825"/>
      <c r="M219" s="2825"/>
      <c r="N219" s="2825"/>
      <c r="O219" s="2825"/>
      <c r="P219" s="2825"/>
      <c r="Q219" s="2825"/>
      <c r="R219" s="2885"/>
      <c r="S219" s="2885"/>
      <c r="T219" s="2993"/>
      <c r="U219" s="2885"/>
      <c r="V219" s="2885"/>
      <c r="W219" s="2888"/>
    </row>
    <row r="220" spans="1:25" ht="15.75">
      <c r="A220" s="2885"/>
      <c r="B220" s="2991" t="s">
        <v>1183</v>
      </c>
      <c r="C220" s="2860" t="s">
        <v>6316</v>
      </c>
      <c r="D220" s="2825">
        <v>17</v>
      </c>
      <c r="E220" s="2825"/>
      <c r="F220" s="2825"/>
      <c r="G220" s="2825"/>
      <c r="H220" s="2825"/>
      <c r="I220" s="2825"/>
      <c r="J220" s="2825"/>
      <c r="K220" s="2825"/>
      <c r="L220" s="2825"/>
      <c r="M220" s="2825"/>
      <c r="N220" s="2825"/>
      <c r="O220" s="2825"/>
      <c r="P220" s="2825"/>
      <c r="Q220" s="2825"/>
      <c r="R220" s="2825">
        <v>17</v>
      </c>
      <c r="S220" s="2801"/>
      <c r="T220" s="2993"/>
      <c r="U220" s="2885"/>
      <c r="V220" s="2801"/>
      <c r="W220" s="2888"/>
    </row>
    <row r="221" spans="1:25" ht="15.75">
      <c r="A221" s="2885"/>
      <c r="B221" s="2996" t="s">
        <v>6317</v>
      </c>
      <c r="C221" s="2860" t="s">
        <v>6316</v>
      </c>
      <c r="D221" s="3016">
        <v>16</v>
      </c>
      <c r="E221" s="2996"/>
      <c r="F221" s="2996"/>
      <c r="G221" s="2996"/>
      <c r="H221" s="2996"/>
      <c r="I221" s="2996"/>
      <c r="J221" s="2996"/>
      <c r="K221" s="2996"/>
      <c r="L221" s="2996"/>
      <c r="M221" s="2996"/>
      <c r="N221" s="2996"/>
      <c r="O221" s="2996"/>
      <c r="P221" s="2996"/>
      <c r="Q221" s="2996"/>
      <c r="R221" s="3017"/>
      <c r="S221" s="2996"/>
      <c r="T221" s="2996"/>
      <c r="U221" s="2996"/>
      <c r="V221" s="2996"/>
      <c r="W221" s="3009"/>
    </row>
    <row r="222" spans="1:25" ht="15.75">
      <c r="A222" s="2885"/>
      <c r="B222" s="2991" t="s">
        <v>1184</v>
      </c>
      <c r="C222" s="2991"/>
      <c r="D222" s="2991"/>
      <c r="E222" s="2991"/>
      <c r="F222" s="2991"/>
      <c r="G222" s="2991"/>
      <c r="H222" s="2991"/>
      <c r="I222" s="2991"/>
      <c r="J222" s="2991"/>
      <c r="K222" s="2991"/>
      <c r="L222" s="2991"/>
      <c r="M222" s="2991"/>
      <c r="N222" s="2991"/>
      <c r="O222" s="2991"/>
      <c r="P222" s="2991"/>
      <c r="Q222" s="2991"/>
      <c r="R222" s="2991"/>
      <c r="S222" s="2991"/>
      <c r="T222" s="2991"/>
      <c r="U222" s="2991"/>
      <c r="V222" s="2991"/>
      <c r="W222" s="2991"/>
      <c r="X222" s="3018"/>
    </row>
    <row r="223" spans="1:25" ht="15.75">
      <c r="A223" s="2885"/>
      <c r="B223" s="2991" t="s">
        <v>1185</v>
      </c>
      <c r="C223" s="2991"/>
      <c r="D223" s="2991"/>
      <c r="E223" s="2991"/>
      <c r="F223" s="2991"/>
      <c r="G223" s="2991"/>
      <c r="H223" s="2991"/>
      <c r="I223" s="2991"/>
      <c r="J223" s="2991"/>
      <c r="K223" s="2991"/>
      <c r="L223" s="2991"/>
      <c r="M223" s="2991"/>
      <c r="N223" s="2991"/>
      <c r="O223" s="2991"/>
      <c r="P223" s="2991"/>
      <c r="Q223" s="2991"/>
      <c r="R223" s="2991"/>
      <c r="S223" s="2991"/>
      <c r="T223" s="2991"/>
      <c r="U223" s="2991"/>
      <c r="V223" s="2991"/>
      <c r="W223" s="2991"/>
      <c r="X223" s="3018"/>
    </row>
    <row r="224" spans="1:25" ht="18.75">
      <c r="A224" s="2885"/>
      <c r="B224" s="2991" t="s">
        <v>1186</v>
      </c>
      <c r="C224" s="3019" t="s">
        <v>6318</v>
      </c>
      <c r="D224" s="2825">
        <v>20</v>
      </c>
      <c r="E224" s="2825">
        <v>31</v>
      </c>
      <c r="F224" s="2825">
        <v>29</v>
      </c>
      <c r="G224" s="2825"/>
      <c r="H224" s="2825"/>
      <c r="I224" s="2825">
        <v>39</v>
      </c>
      <c r="J224" s="2825"/>
      <c r="K224" s="2825">
        <v>39</v>
      </c>
      <c r="L224" s="2825"/>
      <c r="M224" s="2825">
        <v>24</v>
      </c>
      <c r="N224" s="2825"/>
      <c r="O224" s="2825"/>
      <c r="P224" s="2825"/>
      <c r="Q224" s="2825"/>
      <c r="R224" s="2825">
        <v>182</v>
      </c>
      <c r="S224" s="2801"/>
      <c r="T224" s="2801"/>
      <c r="U224" s="2848">
        <v>15823</v>
      </c>
      <c r="V224" s="2803" t="s">
        <v>319</v>
      </c>
      <c r="W224" s="2809" t="s">
        <v>1165</v>
      </c>
      <c r="X224" s="2994"/>
      <c r="Y224" s="3020"/>
    </row>
    <row r="225" spans="1:25" ht="18.75">
      <c r="A225" s="2885"/>
      <c r="B225" s="2991" t="s">
        <v>6319</v>
      </c>
      <c r="C225" s="2860" t="s">
        <v>6320</v>
      </c>
      <c r="D225" s="2825"/>
      <c r="E225" s="2825"/>
      <c r="F225" s="2825"/>
      <c r="G225" s="2825"/>
      <c r="H225" s="2825"/>
      <c r="I225" s="2825"/>
      <c r="J225" s="2825"/>
      <c r="K225" s="2825"/>
      <c r="L225" s="2825"/>
      <c r="M225" s="2825"/>
      <c r="N225" s="2825"/>
      <c r="O225" s="2825"/>
      <c r="P225" s="2825"/>
      <c r="Q225" s="2825"/>
      <c r="R225" s="2825"/>
      <c r="S225" s="2885"/>
      <c r="T225" s="2993"/>
      <c r="U225" s="2812"/>
      <c r="V225" s="2919"/>
      <c r="W225" s="2888"/>
      <c r="X225" s="3021"/>
      <c r="Y225" s="2876"/>
    </row>
    <row r="226" spans="1:25" ht="15.75">
      <c r="A226" s="2885"/>
      <c r="B226" s="2991"/>
      <c r="C226" s="2860" t="s">
        <v>6321</v>
      </c>
      <c r="D226" s="2825"/>
      <c r="E226" s="2825"/>
      <c r="F226" s="2825"/>
      <c r="G226" s="2825"/>
      <c r="H226" s="2825"/>
      <c r="I226" s="2825"/>
      <c r="J226" s="2825"/>
      <c r="K226" s="2825"/>
      <c r="L226" s="2825"/>
      <c r="M226" s="2825"/>
      <c r="N226" s="2825"/>
      <c r="O226" s="2825"/>
      <c r="P226" s="2825"/>
      <c r="Q226" s="2825"/>
      <c r="R226" s="2825"/>
      <c r="S226" s="2885"/>
      <c r="T226" s="2993"/>
      <c r="U226" s="2812"/>
      <c r="V226" s="2919"/>
      <c r="W226" s="2888"/>
      <c r="Y226" s="2876"/>
    </row>
    <row r="227" spans="1:25" ht="15.75">
      <c r="A227" s="2885"/>
      <c r="B227" s="2991"/>
      <c r="C227" s="2953" t="s">
        <v>987</v>
      </c>
      <c r="D227" s="2825"/>
      <c r="E227" s="2825"/>
      <c r="F227" s="2825"/>
      <c r="G227" s="2825"/>
      <c r="H227" s="2825"/>
      <c r="I227" s="2825"/>
      <c r="J227" s="2825"/>
      <c r="K227" s="2825"/>
      <c r="L227" s="2825"/>
      <c r="M227" s="2825"/>
      <c r="N227" s="2825"/>
      <c r="O227" s="2825"/>
      <c r="P227" s="2825"/>
      <c r="Q227" s="2825"/>
      <c r="R227" s="2825"/>
      <c r="S227" s="2885"/>
      <c r="T227" s="2993"/>
      <c r="U227" s="2803"/>
      <c r="V227" s="3022"/>
      <c r="W227" s="2888"/>
      <c r="Y227" s="2876"/>
    </row>
    <row r="228" spans="1:25" ht="15.75">
      <c r="A228" s="2885"/>
      <c r="B228" s="2996" t="s">
        <v>1187</v>
      </c>
      <c r="C228" s="3023"/>
      <c r="D228" s="2825"/>
      <c r="E228" s="2825"/>
      <c r="F228" s="2825"/>
      <c r="G228" s="2825"/>
      <c r="H228" s="2825"/>
      <c r="I228" s="2825"/>
      <c r="J228" s="2825"/>
      <c r="K228" s="2825"/>
      <c r="L228" s="2825"/>
      <c r="M228" s="2825"/>
      <c r="N228" s="2825"/>
      <c r="O228" s="2825"/>
      <c r="P228" s="2825"/>
      <c r="Q228" s="2825"/>
      <c r="R228" s="2825"/>
      <c r="S228" s="2885"/>
      <c r="T228" s="2993"/>
      <c r="U228" s="2803"/>
      <c r="V228" s="3022"/>
      <c r="W228" s="2888"/>
      <c r="X228" s="3018"/>
    </row>
    <row r="229" spans="1:25" ht="15.75">
      <c r="A229" s="2885"/>
      <c r="B229" s="2996" t="s">
        <v>1188</v>
      </c>
      <c r="C229" s="2847"/>
      <c r="D229" s="2825"/>
      <c r="E229" s="2825"/>
      <c r="F229" s="2825"/>
      <c r="G229" s="2825"/>
      <c r="H229" s="2825"/>
      <c r="I229" s="2825"/>
      <c r="J229" s="2825"/>
      <c r="K229" s="2825"/>
      <c r="L229" s="2825"/>
      <c r="M229" s="2825"/>
      <c r="N229" s="2825"/>
      <c r="O229" s="2825"/>
      <c r="P229" s="2825"/>
      <c r="Q229" s="2825"/>
      <c r="R229" s="2825"/>
      <c r="S229" s="2885"/>
      <c r="T229" s="2993"/>
      <c r="U229" s="2803"/>
      <c r="V229" s="3022"/>
      <c r="W229" s="2888"/>
      <c r="X229" s="3018"/>
    </row>
    <row r="230" spans="1:25" ht="15.75">
      <c r="A230" s="2885"/>
      <c r="B230" s="2991" t="s">
        <v>1189</v>
      </c>
      <c r="C230" s="3019" t="s">
        <v>6318</v>
      </c>
      <c r="D230" s="2825"/>
      <c r="E230" s="2825"/>
      <c r="F230" s="2825"/>
      <c r="G230" s="2825"/>
      <c r="H230" s="2825"/>
      <c r="I230" s="2825"/>
      <c r="J230" s="2825"/>
      <c r="K230" s="2825"/>
      <c r="L230" s="2825"/>
      <c r="M230" s="2825"/>
      <c r="N230" s="2825"/>
      <c r="O230" s="2825"/>
      <c r="P230" s="2825"/>
      <c r="Q230" s="2825"/>
      <c r="R230" s="2825"/>
      <c r="S230" s="2885"/>
      <c r="T230" s="2993"/>
      <c r="U230" s="2812"/>
      <c r="V230" s="2919"/>
      <c r="W230" s="2888"/>
      <c r="X230" s="2876"/>
    </row>
    <row r="231" spans="1:25" ht="15.75">
      <c r="A231" s="2885"/>
      <c r="B231" s="2991" t="s">
        <v>6322</v>
      </c>
      <c r="C231" s="2860" t="s">
        <v>6320</v>
      </c>
      <c r="D231" s="2825"/>
      <c r="E231" s="2825"/>
      <c r="F231" s="2825"/>
      <c r="G231" s="2825"/>
      <c r="H231" s="2825"/>
      <c r="I231" s="2825"/>
      <c r="J231" s="2825"/>
      <c r="K231" s="2825"/>
      <c r="L231" s="2825"/>
      <c r="M231" s="2825"/>
      <c r="N231" s="2825"/>
      <c r="O231" s="2825"/>
      <c r="P231" s="2825"/>
      <c r="Q231" s="2825"/>
      <c r="R231" s="2825"/>
      <c r="S231" s="2885"/>
      <c r="T231" s="2993"/>
      <c r="U231" s="2812"/>
      <c r="V231" s="2919"/>
      <c r="W231" s="2888"/>
      <c r="Y231" s="2876"/>
    </row>
    <row r="232" spans="1:25" ht="15.75">
      <c r="A232" s="2885"/>
      <c r="B232" s="2991"/>
      <c r="C232" s="2860" t="s">
        <v>6321</v>
      </c>
      <c r="D232" s="2825"/>
      <c r="E232" s="2825"/>
      <c r="F232" s="2825"/>
      <c r="G232" s="2825"/>
      <c r="H232" s="2825"/>
      <c r="I232" s="2825"/>
      <c r="J232" s="2825"/>
      <c r="K232" s="2825"/>
      <c r="L232" s="2825"/>
      <c r="M232" s="2825"/>
      <c r="N232" s="2825"/>
      <c r="O232" s="2825"/>
      <c r="P232" s="2825"/>
      <c r="Q232" s="2825"/>
      <c r="R232" s="2825"/>
      <c r="S232" s="2801"/>
      <c r="T232" s="2993"/>
      <c r="U232" s="2812"/>
      <c r="V232" s="2919"/>
      <c r="W232" s="2888"/>
      <c r="Y232" s="2876"/>
    </row>
    <row r="233" spans="1:25" ht="21.75" customHeight="1">
      <c r="A233" s="2885"/>
      <c r="B233" s="2991"/>
      <c r="C233" s="2953" t="s">
        <v>6323</v>
      </c>
      <c r="D233" s="2825"/>
      <c r="E233" s="2825"/>
      <c r="F233" s="2825"/>
      <c r="G233" s="2825"/>
      <c r="H233" s="2825"/>
      <c r="I233" s="2825"/>
      <c r="J233" s="2825"/>
      <c r="K233" s="2825"/>
      <c r="L233" s="2825"/>
      <c r="M233" s="2825"/>
      <c r="N233" s="2825"/>
      <c r="O233" s="2825"/>
      <c r="P233" s="2825"/>
      <c r="Q233" s="2825"/>
      <c r="R233" s="2825"/>
      <c r="S233" s="3005"/>
      <c r="T233" s="2993"/>
      <c r="U233" s="2812"/>
      <c r="V233" s="2919"/>
      <c r="W233" s="2888"/>
    </row>
    <row r="234" spans="1:25" ht="18.75" customHeight="1">
      <c r="A234" s="2885"/>
      <c r="B234" s="3007" t="s">
        <v>1191</v>
      </c>
      <c r="C234" s="3024"/>
      <c r="D234" s="2825">
        <v>4</v>
      </c>
      <c r="E234" s="2825">
        <v>2</v>
      </c>
      <c r="F234" s="2825">
        <v>3</v>
      </c>
      <c r="G234" s="2825">
        <v>4</v>
      </c>
      <c r="H234" s="2825">
        <v>1</v>
      </c>
      <c r="I234" s="2803">
        <v>1</v>
      </c>
      <c r="J234" s="2825">
        <v>1</v>
      </c>
      <c r="K234" s="2825">
        <v>2</v>
      </c>
      <c r="L234" s="2803"/>
      <c r="M234" s="2803">
        <v>2</v>
      </c>
      <c r="N234" s="2825">
        <v>1</v>
      </c>
      <c r="O234" s="2825">
        <v>2</v>
      </c>
      <c r="P234" s="2825">
        <v>2</v>
      </c>
      <c r="Q234" s="2825">
        <v>3</v>
      </c>
      <c r="R234" s="2825">
        <f>SUM(D234:Q234)</f>
        <v>28</v>
      </c>
      <c r="S234" s="2801"/>
      <c r="T234" s="2803" t="s">
        <v>1192</v>
      </c>
      <c r="U234" s="3025"/>
      <c r="V234" s="2803"/>
      <c r="W234" s="2888"/>
    </row>
    <row r="235" spans="1:25" ht="21.75" customHeight="1">
      <c r="A235" s="2885"/>
      <c r="B235" s="3026" t="s">
        <v>1193</v>
      </c>
      <c r="C235" s="3024"/>
      <c r="D235" s="3025"/>
      <c r="E235" s="2825"/>
      <c r="F235" s="2825"/>
      <c r="G235" s="2825"/>
      <c r="H235" s="2825"/>
      <c r="I235" s="2959"/>
      <c r="J235" s="3027"/>
      <c r="K235" s="2825"/>
      <c r="L235" s="3027"/>
      <c r="M235" s="2825"/>
      <c r="N235" s="3027"/>
      <c r="O235" s="2825"/>
      <c r="P235" s="2825"/>
      <c r="Q235" s="2825"/>
      <c r="R235" s="3027"/>
      <c r="S235" s="2885"/>
      <c r="T235" s="2818" t="s">
        <v>996</v>
      </c>
      <c r="U235" s="3025"/>
      <c r="V235" s="2825"/>
      <c r="W235" s="2888"/>
    </row>
    <row r="236" spans="1:25" ht="16.5" customHeight="1">
      <c r="A236" s="3028"/>
      <c r="B236" s="3029"/>
      <c r="C236" s="3030"/>
      <c r="D236" s="3031"/>
      <c r="E236" s="3032"/>
      <c r="F236" s="3032"/>
      <c r="G236" s="3032"/>
      <c r="H236" s="3032"/>
      <c r="I236" s="3033"/>
      <c r="J236" s="3034"/>
      <c r="K236" s="3032"/>
      <c r="L236" s="3034"/>
      <c r="M236" s="3032"/>
      <c r="N236" s="3034"/>
      <c r="O236" s="3032"/>
      <c r="P236" s="3032"/>
      <c r="Q236" s="3032"/>
      <c r="R236" s="3034"/>
      <c r="S236" s="3028"/>
      <c r="T236" s="2798" t="s">
        <v>1195</v>
      </c>
      <c r="U236" s="3035"/>
      <c r="V236" s="3036"/>
      <c r="W236" s="3030"/>
      <c r="X236" s="2876"/>
    </row>
    <row r="237" spans="1:25" ht="15.75">
      <c r="A237" s="3267" t="s">
        <v>0</v>
      </c>
      <c r="B237" s="3267" t="s">
        <v>969</v>
      </c>
      <c r="C237" s="3267" t="s">
        <v>970</v>
      </c>
      <c r="D237" s="3275" t="s">
        <v>971</v>
      </c>
      <c r="E237" s="3276"/>
      <c r="F237" s="3276"/>
      <c r="G237" s="3276"/>
      <c r="H237" s="3276"/>
      <c r="I237" s="3276"/>
      <c r="J237" s="3276"/>
      <c r="K237" s="3276"/>
      <c r="L237" s="3276"/>
      <c r="M237" s="3276"/>
      <c r="N237" s="3276"/>
      <c r="O237" s="3276"/>
      <c r="P237" s="3276"/>
      <c r="Q237" s="3277"/>
      <c r="R237" s="3263" t="s">
        <v>427</v>
      </c>
      <c r="S237" s="3263" t="s">
        <v>327</v>
      </c>
      <c r="T237" s="3263" t="s">
        <v>1439</v>
      </c>
      <c r="U237" s="3266" t="s">
        <v>2</v>
      </c>
      <c r="V237" s="3266"/>
      <c r="W237" s="3267" t="s">
        <v>5</v>
      </c>
    </row>
    <row r="238" spans="1:25" ht="15.75">
      <c r="A238" s="3268"/>
      <c r="B238" s="3268"/>
      <c r="C238" s="3268"/>
      <c r="D238" s="2768" t="s">
        <v>973</v>
      </c>
      <c r="E238" s="2768" t="s">
        <v>974</v>
      </c>
      <c r="F238" s="2768" t="s">
        <v>974</v>
      </c>
      <c r="G238" s="2768" t="s">
        <v>974</v>
      </c>
      <c r="H238" s="2768" t="s">
        <v>974</v>
      </c>
      <c r="I238" s="2768" t="s">
        <v>974</v>
      </c>
      <c r="J238" s="2768" t="s">
        <v>974</v>
      </c>
      <c r="K238" s="2768" t="s">
        <v>974</v>
      </c>
      <c r="L238" s="2768" t="s">
        <v>974</v>
      </c>
      <c r="M238" s="2768" t="s">
        <v>974</v>
      </c>
      <c r="N238" s="2768" t="s">
        <v>974</v>
      </c>
      <c r="O238" s="2768" t="s">
        <v>974</v>
      </c>
      <c r="P238" s="2768" t="s">
        <v>974</v>
      </c>
      <c r="Q238" s="2769" t="s">
        <v>975</v>
      </c>
      <c r="R238" s="3284"/>
      <c r="S238" s="3279"/>
      <c r="T238" s="3284"/>
      <c r="U238" s="3261" t="s">
        <v>976</v>
      </c>
      <c r="V238" s="3263" t="s">
        <v>977</v>
      </c>
      <c r="W238" s="3268"/>
    </row>
    <row r="239" spans="1:25" ht="15.75">
      <c r="A239" s="3269"/>
      <c r="B239" s="3274"/>
      <c r="C239" s="3274"/>
      <c r="D239" s="332" t="s">
        <v>39</v>
      </c>
      <c r="E239" s="332" t="s">
        <v>978</v>
      </c>
      <c r="F239" s="332" t="s">
        <v>979</v>
      </c>
      <c r="G239" s="332" t="s">
        <v>980</v>
      </c>
      <c r="H239" s="332" t="s">
        <v>981</v>
      </c>
      <c r="I239" s="332" t="s">
        <v>982</v>
      </c>
      <c r="J239" s="332" t="s">
        <v>983</v>
      </c>
      <c r="K239" s="332" t="s">
        <v>984</v>
      </c>
      <c r="L239" s="332" t="s">
        <v>985</v>
      </c>
      <c r="M239" s="332" t="s">
        <v>986</v>
      </c>
      <c r="N239" s="332" t="s">
        <v>45</v>
      </c>
      <c r="O239" s="332" t="s">
        <v>987</v>
      </c>
      <c r="P239" s="332" t="s">
        <v>988</v>
      </c>
      <c r="Q239" s="333" t="s">
        <v>76</v>
      </c>
      <c r="R239" s="3285"/>
      <c r="S239" s="3280"/>
      <c r="T239" s="3286"/>
      <c r="U239" s="3282"/>
      <c r="V239" s="3283"/>
      <c r="W239" s="3269"/>
    </row>
    <row r="240" spans="1:25" ht="15.75">
      <c r="A240" s="2885"/>
      <c r="B240" s="3037" t="s">
        <v>1194</v>
      </c>
      <c r="C240" s="3024"/>
      <c r="D240" s="2858"/>
      <c r="E240" s="2858"/>
      <c r="F240" s="2803"/>
      <c r="G240" s="2858"/>
      <c r="H240" s="2858"/>
      <c r="I240" s="2858"/>
      <c r="J240" s="2858"/>
      <c r="K240" s="2803"/>
      <c r="L240" s="2858"/>
      <c r="M240" s="2803"/>
      <c r="N240" s="2858"/>
      <c r="O240" s="2803"/>
      <c r="P240" s="2803"/>
      <c r="Q240" s="2803"/>
      <c r="R240" s="2801"/>
      <c r="S240" s="2885"/>
      <c r="T240" s="2798"/>
      <c r="U240" s="2885"/>
      <c r="V240" s="2885"/>
      <c r="W240" s="2888"/>
    </row>
    <row r="241" spans="1:24" ht="21.75" customHeight="1">
      <c r="A241" s="2885"/>
      <c r="B241" s="2886" t="s">
        <v>1196</v>
      </c>
      <c r="C241" s="3024"/>
      <c r="D241" s="2825"/>
      <c r="E241" s="2825"/>
      <c r="F241" s="2825"/>
      <c r="G241" s="2825"/>
      <c r="H241" s="2825"/>
      <c r="I241" s="2825"/>
      <c r="J241" s="2825"/>
      <c r="K241" s="2825"/>
      <c r="L241" s="2825"/>
      <c r="M241" s="2825"/>
      <c r="N241" s="2825"/>
      <c r="O241" s="2825"/>
      <c r="P241" s="2825"/>
      <c r="Q241" s="2825"/>
      <c r="R241" s="2885"/>
      <c r="S241" s="2801"/>
      <c r="T241" s="2993"/>
      <c r="U241" s="2885"/>
      <c r="V241" s="2885"/>
      <c r="W241" s="2888"/>
    </row>
    <row r="242" spans="1:24" ht="21.75" customHeight="1">
      <c r="A242" s="2885"/>
      <c r="B242" s="2886" t="s">
        <v>1197</v>
      </c>
      <c r="C242" s="3024"/>
      <c r="D242" s="2825"/>
      <c r="E242" s="2825"/>
      <c r="F242" s="2825"/>
      <c r="G242" s="2825"/>
      <c r="H242" s="2825"/>
      <c r="I242" s="2825"/>
      <c r="J242" s="2825"/>
      <c r="K242" s="2825"/>
      <c r="L242" s="2825"/>
      <c r="M242" s="2825"/>
      <c r="N242" s="2825"/>
      <c r="O242" s="2825"/>
      <c r="P242" s="2825"/>
      <c r="Q242" s="2825"/>
      <c r="R242" s="2885"/>
      <c r="S242" s="2801"/>
      <c r="T242" s="2993"/>
      <c r="U242" s="2885"/>
      <c r="V242" s="2885"/>
      <c r="W242" s="2888"/>
    </row>
    <row r="243" spans="1:24" ht="18.75" customHeight="1">
      <c r="A243" s="2885"/>
      <c r="B243" s="3037" t="s">
        <v>1198</v>
      </c>
      <c r="C243" s="3038"/>
      <c r="D243" s="2825"/>
      <c r="E243" s="2825"/>
      <c r="F243" s="2825"/>
      <c r="G243" s="2825"/>
      <c r="H243" s="2825"/>
      <c r="I243" s="2825"/>
      <c r="J243" s="2825"/>
      <c r="K243" s="2825"/>
      <c r="L243" s="2825"/>
      <c r="M243" s="2825"/>
      <c r="N243" s="2825"/>
      <c r="O243" s="2825"/>
      <c r="P243" s="2825"/>
      <c r="Q243" s="2825"/>
      <c r="R243" s="2885"/>
      <c r="S243" s="2801"/>
      <c r="T243" s="2993"/>
      <c r="U243" s="2885"/>
      <c r="V243" s="2885"/>
      <c r="W243" s="2888"/>
    </row>
    <row r="244" spans="1:24" ht="18.75" customHeight="1">
      <c r="A244" s="2885"/>
      <c r="B244" s="3037" t="s">
        <v>1199</v>
      </c>
      <c r="C244" s="3039"/>
      <c r="D244" s="2825"/>
      <c r="E244" s="2825"/>
      <c r="F244" s="2825"/>
      <c r="G244" s="2825"/>
      <c r="H244" s="2825"/>
      <c r="I244" s="2825"/>
      <c r="J244" s="2825"/>
      <c r="K244" s="2825"/>
      <c r="L244" s="2825"/>
      <c r="M244" s="2825"/>
      <c r="N244" s="2825"/>
      <c r="O244" s="2825"/>
      <c r="P244" s="2825"/>
      <c r="Q244" s="2825"/>
      <c r="R244" s="2885"/>
      <c r="S244" s="3005"/>
      <c r="T244" s="2993"/>
      <c r="U244" s="2885"/>
      <c r="V244" s="2885"/>
      <c r="W244" s="2888"/>
    </row>
    <row r="245" spans="1:24" ht="18.75" customHeight="1">
      <c r="A245" s="2885"/>
      <c r="B245" s="2886" t="s">
        <v>1200</v>
      </c>
      <c r="C245" s="3024"/>
      <c r="D245" s="2825"/>
      <c r="E245" s="2825"/>
      <c r="F245" s="2825"/>
      <c r="G245" s="2825"/>
      <c r="H245" s="2825"/>
      <c r="I245" s="2825"/>
      <c r="J245" s="2825"/>
      <c r="K245" s="2825"/>
      <c r="L245" s="2825"/>
      <c r="M245" s="2825"/>
      <c r="N245" s="2825"/>
      <c r="O245" s="2825"/>
      <c r="P245" s="2825"/>
      <c r="Q245" s="2825"/>
      <c r="R245" s="2885"/>
      <c r="S245" s="2885"/>
      <c r="T245" s="2993"/>
      <c r="U245" s="2885"/>
      <c r="V245" s="2885"/>
      <c r="W245" s="2888"/>
    </row>
    <row r="246" spans="1:24" ht="21.75" customHeight="1">
      <c r="A246" s="2885"/>
      <c r="B246" s="3037" t="s">
        <v>1201</v>
      </c>
      <c r="C246" s="3024"/>
      <c r="D246" s="2825"/>
      <c r="E246" s="2825"/>
      <c r="F246" s="2825"/>
      <c r="G246" s="2825"/>
      <c r="H246" s="2825"/>
      <c r="I246" s="2825"/>
      <c r="J246" s="2825"/>
      <c r="K246" s="2825"/>
      <c r="L246" s="2825"/>
      <c r="M246" s="2825"/>
      <c r="N246" s="2825"/>
      <c r="O246" s="2825"/>
      <c r="P246" s="2825"/>
      <c r="Q246" s="2825"/>
      <c r="R246" s="2885"/>
      <c r="S246" s="2801"/>
      <c r="T246" s="2993"/>
      <c r="U246" s="2885"/>
      <c r="V246" s="2885"/>
      <c r="W246" s="2888"/>
    </row>
    <row r="247" spans="1:24" ht="18.75" customHeight="1">
      <c r="A247" s="2885"/>
      <c r="B247" s="2886" t="s">
        <v>1202</v>
      </c>
      <c r="C247" s="3024"/>
      <c r="D247" s="2825"/>
      <c r="E247" s="2825"/>
      <c r="F247" s="2825"/>
      <c r="G247" s="2825"/>
      <c r="H247" s="2825"/>
      <c r="I247" s="2825"/>
      <c r="J247" s="2825"/>
      <c r="K247" s="2825"/>
      <c r="L247" s="2825"/>
      <c r="M247" s="2825"/>
      <c r="N247" s="2825"/>
      <c r="O247" s="2825"/>
      <c r="P247" s="2825"/>
      <c r="Q247" s="2825"/>
      <c r="R247" s="2885"/>
      <c r="S247" s="3005"/>
      <c r="T247" s="2993"/>
      <c r="U247" s="2885"/>
      <c r="V247" s="2885"/>
      <c r="W247" s="2888"/>
    </row>
    <row r="248" spans="1:24" ht="21.75" customHeight="1">
      <c r="A248" s="2801"/>
      <c r="B248" s="3040" t="s">
        <v>1203</v>
      </c>
      <c r="C248" s="3038"/>
      <c r="D248" s="2803"/>
      <c r="E248" s="2803"/>
      <c r="F248" s="2803"/>
      <c r="G248" s="2803"/>
      <c r="H248" s="2803"/>
      <c r="I248" s="2803"/>
      <c r="J248" s="2803"/>
      <c r="K248" s="2803"/>
      <c r="L248" s="2803"/>
      <c r="M248" s="2803"/>
      <c r="N248" s="2803"/>
      <c r="O248" s="2803"/>
      <c r="P248" s="2803"/>
      <c r="Q248" s="2803"/>
      <c r="R248" s="2801"/>
      <c r="S248" s="2801"/>
      <c r="T248" s="2801"/>
      <c r="U248" s="2801"/>
      <c r="V248" s="2801"/>
      <c r="W248" s="362"/>
    </row>
    <row r="249" spans="1:24" ht="21.75" customHeight="1">
      <c r="A249" s="3008"/>
      <c r="B249" s="3041" t="s">
        <v>6328</v>
      </c>
      <c r="C249" s="3042"/>
      <c r="D249" s="2803"/>
      <c r="E249" s="3010"/>
      <c r="F249" s="3011"/>
      <c r="G249" s="2803"/>
      <c r="H249" s="3010"/>
      <c r="I249" s="3011"/>
      <c r="J249" s="3011"/>
      <c r="K249" s="3011"/>
      <c r="L249" s="3011"/>
      <c r="M249" s="2803"/>
      <c r="N249" s="3010"/>
      <c r="O249" s="3011"/>
      <c r="P249" s="3011"/>
      <c r="Q249" s="3011"/>
      <c r="R249" s="2801"/>
      <c r="S249" s="3012"/>
      <c r="T249" s="2801"/>
      <c r="U249" s="2801"/>
      <c r="V249" s="3012"/>
      <c r="W249" s="362"/>
    </row>
    <row r="250" spans="1:24" ht="15.75">
      <c r="A250" s="3005"/>
      <c r="B250" s="3009" t="s">
        <v>1204</v>
      </c>
      <c r="C250" s="2847" t="s">
        <v>6324</v>
      </c>
      <c r="D250" s="2825">
        <v>4</v>
      </c>
      <c r="E250" s="2825">
        <v>2</v>
      </c>
      <c r="F250" s="2825">
        <v>3</v>
      </c>
      <c r="G250" s="2825">
        <v>4</v>
      </c>
      <c r="H250" s="2825">
        <v>1</v>
      </c>
      <c r="I250" s="2803">
        <v>1</v>
      </c>
      <c r="J250" s="2803">
        <v>1</v>
      </c>
      <c r="K250" s="2825">
        <v>2</v>
      </c>
      <c r="L250" s="2825"/>
      <c r="M250" s="2825">
        <v>2</v>
      </c>
      <c r="N250" s="2825">
        <v>1</v>
      </c>
      <c r="O250" s="2825">
        <v>2</v>
      </c>
      <c r="P250" s="2825">
        <v>2</v>
      </c>
      <c r="Q250" s="2825">
        <v>3</v>
      </c>
      <c r="R250" s="2825">
        <f>SUM(D250:Q250)</f>
        <v>28</v>
      </c>
      <c r="S250" s="2858"/>
      <c r="T250" s="2798" t="s">
        <v>1207</v>
      </c>
      <c r="U250" s="3005"/>
      <c r="V250" s="3005"/>
      <c r="W250" s="362"/>
      <c r="X250" s="2876"/>
    </row>
    <row r="251" spans="1:24" ht="15.75">
      <c r="A251" s="3005"/>
      <c r="B251" s="3043"/>
      <c r="C251" s="362"/>
      <c r="D251" s="2825"/>
      <c r="E251" s="2825"/>
      <c r="F251" s="2825"/>
      <c r="G251" s="2825"/>
      <c r="H251" s="2825"/>
      <c r="I251" s="2858"/>
      <c r="J251" s="2858"/>
      <c r="K251" s="2825"/>
      <c r="L251" s="2825"/>
      <c r="M251" s="2825"/>
      <c r="N251" s="2825"/>
      <c r="O251" s="2825"/>
      <c r="P251" s="2825"/>
      <c r="Q251" s="2825"/>
      <c r="R251" s="2825"/>
      <c r="S251" s="2825"/>
      <c r="T251" s="2798" t="s">
        <v>996</v>
      </c>
      <c r="U251" s="2801"/>
      <c r="V251" s="2885"/>
      <c r="W251" s="362"/>
      <c r="X251" s="2876"/>
    </row>
    <row r="252" spans="1:24" ht="15.75">
      <c r="A252" s="3005"/>
      <c r="B252" s="3009"/>
      <c r="C252" s="371"/>
      <c r="D252" s="2825"/>
      <c r="E252" s="2825"/>
      <c r="F252" s="2825"/>
      <c r="G252" s="2825"/>
      <c r="H252" s="2825"/>
      <c r="I252" s="2803"/>
      <c r="J252" s="2825"/>
      <c r="K252" s="2825"/>
      <c r="L252" s="2825"/>
      <c r="M252" s="2825"/>
      <c r="N252" s="2825"/>
      <c r="O252" s="2825"/>
      <c r="P252" s="2825"/>
      <c r="Q252" s="2825"/>
      <c r="R252" s="2825"/>
      <c r="S252" s="2803"/>
      <c r="T252" s="2858" t="s">
        <v>1210</v>
      </c>
      <c r="U252" s="3000"/>
      <c r="V252" s="2801"/>
      <c r="W252" s="371"/>
    </row>
    <row r="253" spans="1:24" ht="15.75">
      <c r="A253" s="2801"/>
      <c r="B253" s="3043" t="s">
        <v>1206</v>
      </c>
      <c r="C253" s="2847" t="s">
        <v>6324</v>
      </c>
      <c r="D253" s="2825">
        <v>4</v>
      </c>
      <c r="E253" s="2825">
        <v>2</v>
      </c>
      <c r="F253" s="2825">
        <v>3</v>
      </c>
      <c r="G253" s="2803">
        <v>4</v>
      </c>
      <c r="H253" s="2803">
        <v>1</v>
      </c>
      <c r="I253" s="2858">
        <v>1</v>
      </c>
      <c r="J253" s="2803">
        <v>1</v>
      </c>
      <c r="K253" s="2803">
        <v>2</v>
      </c>
      <c r="L253" s="2803"/>
      <c r="M253" s="2803">
        <v>2</v>
      </c>
      <c r="N253" s="2803">
        <v>1</v>
      </c>
      <c r="O253" s="2803">
        <v>2</v>
      </c>
      <c r="P253" s="2803">
        <v>2</v>
      </c>
      <c r="Q253" s="2803">
        <v>3</v>
      </c>
      <c r="R253" s="2825">
        <f>SUM(D253:Q253)</f>
        <v>28</v>
      </c>
      <c r="S253" s="2801"/>
      <c r="T253" s="2803" t="s">
        <v>1207</v>
      </c>
      <c r="U253" s="2885"/>
      <c r="V253" s="2885"/>
      <c r="W253" s="2888"/>
    </row>
    <row r="254" spans="1:24" ht="15.75">
      <c r="A254" s="2801"/>
      <c r="B254" s="3009" t="s">
        <v>1208</v>
      </c>
      <c r="C254" s="2888"/>
      <c r="D254" s="2803"/>
      <c r="E254" s="2803"/>
      <c r="F254" s="2803"/>
      <c r="G254" s="2858"/>
      <c r="H254" s="2858"/>
      <c r="I254" s="2803"/>
      <c r="J254" s="2803"/>
      <c r="K254" s="2858"/>
      <c r="L254" s="2858"/>
      <c r="M254" s="2858"/>
      <c r="N254" s="2858"/>
      <c r="O254" s="2858"/>
      <c r="P254" s="2858"/>
      <c r="Q254" s="2858"/>
      <c r="R254" s="2801"/>
      <c r="S254" s="2801"/>
      <c r="T254" s="2798" t="s">
        <v>996</v>
      </c>
      <c r="U254" s="2885"/>
      <c r="V254" s="2885"/>
      <c r="W254" s="2888"/>
    </row>
    <row r="255" spans="1:24" ht="15.75">
      <c r="A255" s="2885"/>
      <c r="B255" s="3043" t="s">
        <v>1209</v>
      </c>
      <c r="C255" s="2888"/>
      <c r="D255" s="2825"/>
      <c r="E255" s="2825"/>
      <c r="F255" s="2825"/>
      <c r="G255" s="2825"/>
      <c r="H255" s="2825"/>
      <c r="I255" s="2825"/>
      <c r="J255" s="2825"/>
      <c r="K255" s="2825"/>
      <c r="L255" s="2825"/>
      <c r="M255" s="2825"/>
      <c r="N255" s="2825"/>
      <c r="O255" s="2825"/>
      <c r="P255" s="2825"/>
      <c r="Q255" s="2825"/>
      <c r="R255" s="2885"/>
      <c r="S255" s="3005"/>
      <c r="T255" s="2858" t="s">
        <v>1210</v>
      </c>
      <c r="U255" s="2885"/>
      <c r="V255" s="2885"/>
      <c r="W255" s="2888"/>
    </row>
    <row r="256" spans="1:24" ht="15.75">
      <c r="A256" s="3044"/>
      <c r="B256" s="3045" t="s">
        <v>427</v>
      </c>
      <c r="C256" s="3046"/>
      <c r="D256" s="2867"/>
      <c r="E256" s="2867"/>
      <c r="F256" s="2867"/>
      <c r="G256" s="2867"/>
      <c r="H256" s="2867"/>
      <c r="I256" s="2867"/>
      <c r="J256" s="2867"/>
      <c r="K256" s="2867"/>
      <c r="L256" s="2867"/>
      <c r="M256" s="2867"/>
      <c r="N256" s="2867"/>
      <c r="O256" s="2867"/>
      <c r="P256" s="2867"/>
      <c r="Q256" s="2867"/>
      <c r="R256" s="3044"/>
      <c r="S256" s="3044"/>
      <c r="T256" s="3044"/>
      <c r="U256" s="3047">
        <v>18825</v>
      </c>
      <c r="V256" s="2867" t="s">
        <v>319</v>
      </c>
      <c r="W256" s="2980" t="s">
        <v>1165</v>
      </c>
    </row>
    <row r="257" spans="1:24" ht="21" customHeight="1">
      <c r="A257" s="3281" t="s">
        <v>1018</v>
      </c>
      <c r="B257" s="3281"/>
      <c r="C257" s="3281"/>
      <c r="D257" s="3281"/>
      <c r="E257" s="3281"/>
      <c r="F257" s="3281"/>
      <c r="G257" s="3281"/>
      <c r="H257" s="3281"/>
      <c r="I257" s="3281"/>
      <c r="J257" s="3281"/>
      <c r="K257" s="3281"/>
      <c r="L257" s="3281"/>
      <c r="M257" s="3281"/>
      <c r="N257" s="3281"/>
      <c r="O257" s="3281"/>
      <c r="P257" s="3281"/>
      <c r="Q257" s="3281"/>
      <c r="R257" s="3281"/>
      <c r="S257" s="3281"/>
      <c r="T257" s="3281"/>
      <c r="U257" s="3281"/>
      <c r="V257" s="3281"/>
      <c r="W257" s="3281"/>
    </row>
    <row r="258" spans="1:24" ht="21" customHeight="1">
      <c r="A258" s="3281" t="s">
        <v>963</v>
      </c>
      <c r="B258" s="3281"/>
      <c r="C258" s="3281"/>
      <c r="D258" s="3281"/>
      <c r="E258" s="3281"/>
      <c r="F258" s="3281"/>
      <c r="G258" s="3281"/>
      <c r="H258" s="3281"/>
      <c r="I258" s="3281"/>
      <c r="J258" s="3281"/>
      <c r="K258" s="3281"/>
      <c r="L258" s="3281"/>
      <c r="M258" s="3281"/>
      <c r="N258" s="3281"/>
      <c r="O258" s="3281"/>
      <c r="P258" s="3281"/>
      <c r="Q258" s="3281"/>
      <c r="R258" s="3281"/>
      <c r="S258" s="3281"/>
      <c r="T258" s="3281"/>
      <c r="U258" s="3281"/>
      <c r="V258" s="3281"/>
      <c r="W258" s="3281"/>
    </row>
    <row r="259" spans="1:24" ht="21" customHeight="1">
      <c r="A259" s="2871" t="s">
        <v>1211</v>
      </c>
      <c r="B259" s="2871"/>
      <c r="C259" s="3048"/>
      <c r="D259" s="2870"/>
      <c r="E259" s="2871"/>
      <c r="F259" s="2871"/>
      <c r="G259" s="2786"/>
      <c r="H259" s="2786"/>
      <c r="I259" s="2786"/>
      <c r="J259" s="2786"/>
      <c r="K259" s="2786"/>
      <c r="L259" s="2786"/>
      <c r="M259" s="2786"/>
      <c r="N259" s="2786"/>
      <c r="O259" s="2786"/>
      <c r="P259" s="2786"/>
      <c r="Q259" s="2786"/>
      <c r="R259" s="2786"/>
      <c r="S259" s="2786"/>
      <c r="T259" s="2786"/>
      <c r="U259" s="2786"/>
      <c r="V259" s="2786"/>
      <c r="W259" s="2869"/>
    </row>
    <row r="260" spans="1:24" ht="21.75" customHeight="1">
      <c r="A260" s="2871" t="s">
        <v>1021</v>
      </c>
      <c r="B260" s="2871"/>
      <c r="C260" s="3048" t="s">
        <v>1212</v>
      </c>
      <c r="D260" s="2870"/>
      <c r="E260" s="2871"/>
      <c r="F260" s="2871"/>
      <c r="G260" s="2786"/>
      <c r="H260" s="2786"/>
      <c r="I260" s="2786"/>
      <c r="J260" s="2786"/>
      <c r="K260" s="2786"/>
      <c r="L260" s="2786"/>
      <c r="M260" s="2786"/>
      <c r="N260" s="2786"/>
      <c r="O260" s="2786"/>
      <c r="P260" s="2786"/>
      <c r="Q260" s="2786"/>
      <c r="R260" s="2786"/>
      <c r="S260" s="2786"/>
      <c r="T260" s="2786"/>
      <c r="U260" s="2786"/>
      <c r="V260" s="2786"/>
      <c r="W260" s="2869"/>
    </row>
    <row r="261" spans="1:24" ht="18.75" customHeight="1">
      <c r="A261" s="2871"/>
      <c r="B261" s="2871"/>
      <c r="C261" s="3049" t="s">
        <v>1213</v>
      </c>
      <c r="D261" s="2870"/>
      <c r="E261" s="2871"/>
      <c r="F261" s="2871"/>
      <c r="G261" s="2786"/>
      <c r="H261" s="2786"/>
      <c r="I261" s="2786"/>
      <c r="J261" s="2786"/>
      <c r="K261" s="2786"/>
      <c r="L261" s="2786"/>
      <c r="M261" s="2786"/>
      <c r="N261" s="2786"/>
      <c r="O261" s="2786"/>
      <c r="P261" s="2786"/>
      <c r="Q261" s="2786"/>
      <c r="R261" s="2786"/>
      <c r="S261" s="2786"/>
      <c r="T261" s="2786"/>
      <c r="U261" s="2786"/>
      <c r="V261" s="2786"/>
      <c r="W261" s="2869"/>
    </row>
    <row r="262" spans="1:24" ht="18.75" customHeight="1">
      <c r="A262" s="2871"/>
      <c r="B262" s="2871"/>
      <c r="C262" s="3049" t="s">
        <v>1214</v>
      </c>
      <c r="D262" s="2870"/>
      <c r="E262" s="2871"/>
      <c r="F262" s="2871"/>
      <c r="G262" s="2786"/>
      <c r="H262" s="2786"/>
      <c r="I262" s="2786"/>
      <c r="J262" s="2786"/>
      <c r="K262" s="2786"/>
      <c r="L262" s="2786"/>
      <c r="M262" s="2786"/>
      <c r="N262" s="2786"/>
      <c r="O262" s="2786"/>
      <c r="P262" s="2786"/>
      <c r="Q262" s="2786"/>
      <c r="R262" s="2786"/>
      <c r="S262" s="2786"/>
      <c r="T262" s="2786"/>
      <c r="U262" s="2786"/>
      <c r="V262" s="2786"/>
      <c r="W262" s="2869"/>
    </row>
    <row r="263" spans="1:24" ht="15.75">
      <c r="A263" s="2871"/>
      <c r="B263" s="2871"/>
      <c r="C263" s="3049" t="s">
        <v>1215</v>
      </c>
      <c r="D263" s="2870"/>
      <c r="E263" s="2871"/>
      <c r="F263" s="2871"/>
      <c r="G263" s="2786"/>
      <c r="H263" s="2786"/>
      <c r="I263" s="2786"/>
      <c r="J263" s="2786"/>
      <c r="K263" s="2786"/>
      <c r="L263" s="2786"/>
      <c r="M263" s="2786"/>
      <c r="N263" s="2786"/>
      <c r="O263" s="2786"/>
      <c r="P263" s="2786"/>
      <c r="Q263" s="2786"/>
      <c r="R263" s="2786"/>
      <c r="S263" s="2786"/>
      <c r="T263" s="2786"/>
      <c r="U263" s="2786"/>
      <c r="V263" s="2786"/>
      <c r="W263" s="2869"/>
    </row>
    <row r="264" spans="1:24" ht="21" customHeight="1">
      <c r="A264" s="3267" t="s">
        <v>0</v>
      </c>
      <c r="B264" s="3267" t="s">
        <v>969</v>
      </c>
      <c r="C264" s="3267" t="s">
        <v>970</v>
      </c>
      <c r="D264" s="3275" t="s">
        <v>971</v>
      </c>
      <c r="E264" s="3276"/>
      <c r="F264" s="3276"/>
      <c r="G264" s="3276"/>
      <c r="H264" s="3276"/>
      <c r="I264" s="3276"/>
      <c r="J264" s="3276"/>
      <c r="K264" s="3276"/>
      <c r="L264" s="3276"/>
      <c r="M264" s="3276"/>
      <c r="N264" s="3276"/>
      <c r="O264" s="3276"/>
      <c r="P264" s="3276"/>
      <c r="Q264" s="3277"/>
      <c r="R264" s="3263" t="s">
        <v>427</v>
      </c>
      <c r="S264" s="3263" t="s">
        <v>327</v>
      </c>
      <c r="T264" s="3263" t="s">
        <v>1439</v>
      </c>
      <c r="U264" s="3266" t="s">
        <v>2</v>
      </c>
      <c r="V264" s="3266"/>
      <c r="W264" s="3267" t="s">
        <v>5</v>
      </c>
    </row>
    <row r="265" spans="1:24" ht="21.75" customHeight="1">
      <c r="A265" s="3268"/>
      <c r="B265" s="3268"/>
      <c r="C265" s="3268"/>
      <c r="D265" s="2768" t="s">
        <v>973</v>
      </c>
      <c r="E265" s="2768" t="s">
        <v>974</v>
      </c>
      <c r="F265" s="2768" t="s">
        <v>974</v>
      </c>
      <c r="G265" s="2768" t="s">
        <v>974</v>
      </c>
      <c r="H265" s="2768" t="s">
        <v>974</v>
      </c>
      <c r="I265" s="2768" t="s">
        <v>974</v>
      </c>
      <c r="J265" s="2768" t="s">
        <v>974</v>
      </c>
      <c r="K265" s="2768" t="s">
        <v>974</v>
      </c>
      <c r="L265" s="2768" t="s">
        <v>974</v>
      </c>
      <c r="M265" s="2768" t="s">
        <v>974</v>
      </c>
      <c r="N265" s="2768" t="s">
        <v>974</v>
      </c>
      <c r="O265" s="2768" t="s">
        <v>974</v>
      </c>
      <c r="P265" s="2768" t="s">
        <v>974</v>
      </c>
      <c r="Q265" s="2769" t="s">
        <v>975</v>
      </c>
      <c r="R265" s="3264"/>
      <c r="S265" s="3279"/>
      <c r="T265" s="3264"/>
      <c r="U265" s="3261" t="s">
        <v>976</v>
      </c>
      <c r="V265" s="3263" t="s">
        <v>977</v>
      </c>
      <c r="W265" s="3268"/>
    </row>
    <row r="266" spans="1:24" ht="21.75" customHeight="1">
      <c r="A266" s="3269"/>
      <c r="B266" s="3274"/>
      <c r="C266" s="3274"/>
      <c r="D266" s="332" t="s">
        <v>39</v>
      </c>
      <c r="E266" s="332" t="s">
        <v>978</v>
      </c>
      <c r="F266" s="332" t="s">
        <v>979</v>
      </c>
      <c r="G266" s="332" t="s">
        <v>980</v>
      </c>
      <c r="H266" s="332" t="s">
        <v>981</v>
      </c>
      <c r="I266" s="332" t="s">
        <v>982</v>
      </c>
      <c r="J266" s="332" t="s">
        <v>983</v>
      </c>
      <c r="K266" s="332" t="s">
        <v>984</v>
      </c>
      <c r="L266" s="332" t="s">
        <v>985</v>
      </c>
      <c r="M266" s="332" t="s">
        <v>986</v>
      </c>
      <c r="N266" s="332" t="s">
        <v>45</v>
      </c>
      <c r="O266" s="332" t="s">
        <v>987</v>
      </c>
      <c r="P266" s="332" t="s">
        <v>988</v>
      </c>
      <c r="Q266" s="333" t="s">
        <v>76</v>
      </c>
      <c r="R266" s="3278"/>
      <c r="S266" s="3280"/>
      <c r="T266" s="3265"/>
      <c r="U266" s="3262"/>
      <c r="V266" s="3213"/>
      <c r="W266" s="3269"/>
    </row>
    <row r="267" spans="1:24" ht="21.75" customHeight="1">
      <c r="A267" s="2811"/>
      <c r="B267" s="3050" t="s">
        <v>1216</v>
      </c>
      <c r="C267" s="2847"/>
      <c r="D267" s="2811"/>
      <c r="E267" s="2811"/>
      <c r="F267" s="2811"/>
      <c r="G267" s="2811"/>
      <c r="H267" s="2811"/>
      <c r="I267" s="2811"/>
      <c r="J267" s="2811"/>
      <c r="K267" s="2811"/>
      <c r="L267" s="2811"/>
      <c r="M267" s="2811"/>
      <c r="N267" s="2811"/>
      <c r="O267" s="2811"/>
      <c r="P267" s="2811"/>
      <c r="Q267" s="2811"/>
      <c r="R267" s="2811"/>
      <c r="S267" s="2829"/>
      <c r="T267" s="3051"/>
      <c r="U267" s="2811"/>
      <c r="V267" s="2811"/>
      <c r="W267" s="2829"/>
      <c r="X267" s="3018"/>
    </row>
    <row r="268" spans="1:24" ht="15.75">
      <c r="A268" s="2811"/>
      <c r="B268" s="3050" t="s">
        <v>1217</v>
      </c>
      <c r="C268" s="2847"/>
      <c r="D268" s="2811"/>
      <c r="E268" s="2811"/>
      <c r="F268" s="2811"/>
      <c r="G268" s="2811"/>
      <c r="H268" s="2811"/>
      <c r="I268" s="2811"/>
      <c r="J268" s="2811"/>
      <c r="K268" s="2811"/>
      <c r="L268" s="2811"/>
      <c r="M268" s="2811"/>
      <c r="N268" s="2811"/>
      <c r="O268" s="2811"/>
      <c r="P268" s="2811"/>
      <c r="Q268" s="2811"/>
      <c r="R268" s="2811"/>
      <c r="S268" s="2811"/>
      <c r="T268" s="3051"/>
      <c r="U268" s="2811"/>
      <c r="V268" s="2811"/>
      <c r="W268" s="2813"/>
      <c r="X268" s="3018"/>
    </row>
    <row r="269" spans="1:24" ht="15.75">
      <c r="A269" s="2811"/>
      <c r="B269" s="3052" t="s">
        <v>1218</v>
      </c>
      <c r="C269" s="2847"/>
      <c r="D269" s="2803"/>
      <c r="E269" s="2803"/>
      <c r="F269" s="2803"/>
      <c r="G269" s="2803"/>
      <c r="H269" s="2803"/>
      <c r="I269" s="2803"/>
      <c r="J269" s="2803"/>
      <c r="K269" s="2803"/>
      <c r="L269" s="2803"/>
      <c r="M269" s="2803"/>
      <c r="N269" s="2803"/>
      <c r="O269" s="2803"/>
      <c r="P269" s="2803"/>
      <c r="Q269" s="2803"/>
      <c r="R269" s="2803"/>
      <c r="S269" s="2969"/>
      <c r="T269" s="2811"/>
      <c r="U269" s="2811"/>
      <c r="V269" s="2811"/>
      <c r="W269" s="3053"/>
    </row>
    <row r="270" spans="1:24" ht="15.75">
      <c r="A270" s="2811"/>
      <c r="B270" s="2974" t="s">
        <v>1219</v>
      </c>
      <c r="C270" s="2847" t="s">
        <v>1058</v>
      </c>
      <c r="D270" s="2803">
        <v>18</v>
      </c>
      <c r="E270" s="2803">
        <v>17</v>
      </c>
      <c r="F270" s="2803">
        <v>23</v>
      </c>
      <c r="G270" s="2803">
        <v>30</v>
      </c>
      <c r="H270" s="2803">
        <v>12</v>
      </c>
      <c r="I270" s="2803">
        <v>11</v>
      </c>
      <c r="J270" s="2803">
        <v>11</v>
      </c>
      <c r="K270" s="2803">
        <v>11</v>
      </c>
      <c r="L270" s="2803">
        <v>12</v>
      </c>
      <c r="M270" s="2803">
        <v>16</v>
      </c>
      <c r="N270" s="2803">
        <v>24</v>
      </c>
      <c r="O270" s="2803">
        <v>18</v>
      </c>
      <c r="P270" s="2803">
        <v>10</v>
      </c>
      <c r="Q270" s="2803">
        <v>14</v>
      </c>
      <c r="R270" s="2803">
        <v>227</v>
      </c>
      <c r="S270" s="1324"/>
      <c r="T270" s="2800">
        <v>242431</v>
      </c>
      <c r="U270" s="3054"/>
      <c r="V270" s="2803"/>
      <c r="W270" s="2847" t="s">
        <v>1220</v>
      </c>
    </row>
    <row r="271" spans="1:24" ht="15.75">
      <c r="A271" s="2811"/>
      <c r="B271" s="2806" t="s">
        <v>1221</v>
      </c>
      <c r="C271" s="2847">
        <v>100</v>
      </c>
      <c r="D271" s="2814"/>
      <c r="E271" s="2814"/>
      <c r="F271" s="2814"/>
      <c r="G271" s="2814"/>
      <c r="H271" s="2814"/>
      <c r="I271" s="2814"/>
      <c r="J271" s="2814"/>
      <c r="K271" s="2814"/>
      <c r="L271" s="2814"/>
      <c r="M271" s="2814"/>
      <c r="N271" s="2814"/>
      <c r="O271" s="2814"/>
      <c r="P271" s="2814"/>
      <c r="Q271" s="2814"/>
      <c r="R271" s="2814"/>
      <c r="S271" s="2852"/>
      <c r="T271" s="3055" t="s">
        <v>996</v>
      </c>
      <c r="U271" s="2811"/>
      <c r="V271" s="2811"/>
      <c r="W271" s="2816"/>
    </row>
    <row r="272" spans="1:24" ht="15.75">
      <c r="A272" s="2811"/>
      <c r="B272" s="2806" t="s">
        <v>1222</v>
      </c>
      <c r="C272" s="2847"/>
      <c r="D272" s="2814"/>
      <c r="E272" s="2803"/>
      <c r="F272" s="2803"/>
      <c r="G272" s="2803"/>
      <c r="H272" s="2803"/>
      <c r="I272" s="2803"/>
      <c r="J272" s="2803"/>
      <c r="K272" s="2803"/>
      <c r="L272" s="2803"/>
      <c r="M272" s="2803"/>
      <c r="N272" s="2803"/>
      <c r="O272" s="2803"/>
      <c r="P272" s="2803"/>
      <c r="Q272" s="2803"/>
      <c r="R272" s="2811"/>
      <c r="S272" s="2811"/>
      <c r="T272" s="2807">
        <v>242767</v>
      </c>
      <c r="U272" s="2811"/>
      <c r="V272" s="2811"/>
      <c r="W272" s="2816"/>
    </row>
    <row r="273" spans="1:23" ht="15.75">
      <c r="A273" s="2811"/>
      <c r="B273" s="2806" t="s">
        <v>1223</v>
      </c>
      <c r="C273" s="2847"/>
      <c r="D273" s="2814"/>
      <c r="E273" s="2803"/>
      <c r="F273" s="2803"/>
      <c r="G273" s="2803"/>
      <c r="H273" s="2803"/>
      <c r="I273" s="2803"/>
      <c r="J273" s="2803"/>
      <c r="K273" s="2803"/>
      <c r="L273" s="2803"/>
      <c r="M273" s="2803"/>
      <c r="N273" s="2803"/>
      <c r="O273" s="2803"/>
      <c r="P273" s="2803"/>
      <c r="Q273" s="2803"/>
      <c r="R273" s="2811"/>
      <c r="S273" s="2890"/>
      <c r="T273" s="2960"/>
      <c r="U273" s="2811"/>
      <c r="V273" s="2811"/>
      <c r="W273" s="2816"/>
    </row>
    <row r="274" spans="1:23" ht="15.75">
      <c r="A274" s="2811"/>
      <c r="B274" s="2806" t="s">
        <v>1224</v>
      </c>
      <c r="C274" s="2847"/>
      <c r="D274" s="2814"/>
      <c r="E274" s="2803"/>
      <c r="F274" s="2803"/>
      <c r="G274" s="2803"/>
      <c r="H274" s="2803"/>
      <c r="I274" s="2803"/>
      <c r="J274" s="2803"/>
      <c r="K274" s="2803"/>
      <c r="L274" s="2803"/>
      <c r="M274" s="2803"/>
      <c r="N274" s="2803"/>
      <c r="O274" s="2803"/>
      <c r="P274" s="2803"/>
      <c r="Q274" s="2803"/>
      <c r="R274" s="2811"/>
      <c r="S274" s="2890"/>
      <c r="T274" s="2960"/>
      <c r="U274" s="2811"/>
      <c r="V274" s="2811"/>
      <c r="W274" s="2816"/>
    </row>
    <row r="275" spans="1:23" ht="15.75">
      <c r="A275" s="2811"/>
      <c r="B275" s="3056" t="s">
        <v>1225</v>
      </c>
      <c r="C275" s="2860"/>
      <c r="D275" s="2844"/>
      <c r="E275" s="2825"/>
      <c r="F275" s="2825"/>
      <c r="G275" s="2825"/>
      <c r="H275" s="2825"/>
      <c r="I275" s="2825"/>
      <c r="J275" s="2825"/>
      <c r="K275" s="2825"/>
      <c r="L275" s="2825"/>
      <c r="M275" s="2825"/>
      <c r="N275" s="2825"/>
      <c r="O275" s="2825"/>
      <c r="P275" s="2825"/>
      <c r="Q275" s="2825"/>
      <c r="R275" s="2892"/>
      <c r="S275" s="2969"/>
      <c r="T275" s="3057"/>
      <c r="U275" s="2892"/>
      <c r="V275" s="2892"/>
      <c r="W275" s="2842"/>
    </row>
    <row r="276" spans="1:23" ht="15.75">
      <c r="A276" s="2811"/>
      <c r="B276" s="2819" t="s">
        <v>1226</v>
      </c>
      <c r="C276" s="2947"/>
      <c r="D276" s="2820"/>
      <c r="E276" s="2818"/>
      <c r="F276" s="2818"/>
      <c r="G276" s="2818"/>
      <c r="H276" s="2818"/>
      <c r="I276" s="2818"/>
      <c r="J276" s="2818"/>
      <c r="K276" s="2818"/>
      <c r="L276" s="2818"/>
      <c r="M276" s="2818"/>
      <c r="N276" s="2818"/>
      <c r="O276" s="2818"/>
      <c r="P276" s="2818"/>
      <c r="Q276" s="2818"/>
      <c r="R276" s="2821"/>
      <c r="S276" s="2821"/>
      <c r="T276" s="3058"/>
      <c r="U276" s="2821"/>
      <c r="V276" s="2821"/>
      <c r="W276" s="2824"/>
    </row>
    <row r="277" spans="1:23" ht="15.75">
      <c r="A277" s="3267" t="s">
        <v>0</v>
      </c>
      <c r="B277" s="3267" t="s">
        <v>969</v>
      </c>
      <c r="C277" s="3267" t="s">
        <v>970</v>
      </c>
      <c r="D277" s="3298" t="s">
        <v>971</v>
      </c>
      <c r="E277" s="3299"/>
      <c r="F277" s="3299"/>
      <c r="G277" s="3299"/>
      <c r="H277" s="3299"/>
      <c r="I277" s="3299"/>
      <c r="J277" s="3299"/>
      <c r="K277" s="3299"/>
      <c r="L277" s="3299"/>
      <c r="M277" s="3299"/>
      <c r="N277" s="3299"/>
      <c r="O277" s="3299"/>
      <c r="P277" s="3299"/>
      <c r="Q277" s="3300"/>
      <c r="R277" s="3263" t="s">
        <v>427</v>
      </c>
      <c r="S277" s="3263" t="s">
        <v>327</v>
      </c>
      <c r="T277" s="3263" t="s">
        <v>1439</v>
      </c>
      <c r="U277" s="3295" t="s">
        <v>2</v>
      </c>
      <c r="V277" s="3296"/>
      <c r="W277" s="3267" t="s">
        <v>5</v>
      </c>
    </row>
    <row r="278" spans="1:23" ht="15.75">
      <c r="A278" s="3268"/>
      <c r="B278" s="3268"/>
      <c r="C278" s="3268"/>
      <c r="D278" s="2768" t="s">
        <v>973</v>
      </c>
      <c r="E278" s="2768" t="s">
        <v>974</v>
      </c>
      <c r="F278" s="2768" t="s">
        <v>974</v>
      </c>
      <c r="G278" s="2768" t="s">
        <v>974</v>
      </c>
      <c r="H278" s="2768" t="s">
        <v>974</v>
      </c>
      <c r="I278" s="2768" t="s">
        <v>974</v>
      </c>
      <c r="J278" s="2768" t="s">
        <v>974</v>
      </c>
      <c r="K278" s="2768" t="s">
        <v>974</v>
      </c>
      <c r="L278" s="2768" t="s">
        <v>974</v>
      </c>
      <c r="M278" s="2768" t="s">
        <v>974</v>
      </c>
      <c r="N278" s="2768" t="s">
        <v>974</v>
      </c>
      <c r="O278" s="2768" t="s">
        <v>974</v>
      </c>
      <c r="P278" s="2768" t="s">
        <v>974</v>
      </c>
      <c r="Q278" s="2769" t="s">
        <v>975</v>
      </c>
      <c r="R278" s="3279"/>
      <c r="S278" s="3279"/>
      <c r="T278" s="3279"/>
      <c r="U278" s="3261" t="s">
        <v>976</v>
      </c>
      <c r="V278" s="3263" t="s">
        <v>977</v>
      </c>
      <c r="W278" s="3268"/>
    </row>
    <row r="279" spans="1:23" ht="15.75">
      <c r="A279" s="3269"/>
      <c r="B279" s="3269"/>
      <c r="C279" s="3269"/>
      <c r="D279" s="332" t="s">
        <v>39</v>
      </c>
      <c r="E279" s="332" t="s">
        <v>978</v>
      </c>
      <c r="F279" s="332" t="s">
        <v>979</v>
      </c>
      <c r="G279" s="332" t="s">
        <v>980</v>
      </c>
      <c r="H279" s="332" t="s">
        <v>981</v>
      </c>
      <c r="I279" s="332" t="s">
        <v>982</v>
      </c>
      <c r="J279" s="332" t="s">
        <v>983</v>
      </c>
      <c r="K279" s="332" t="s">
        <v>984</v>
      </c>
      <c r="L279" s="332" t="s">
        <v>985</v>
      </c>
      <c r="M279" s="332" t="s">
        <v>986</v>
      </c>
      <c r="N279" s="332" t="s">
        <v>45</v>
      </c>
      <c r="O279" s="332" t="s">
        <v>987</v>
      </c>
      <c r="P279" s="332" t="s">
        <v>988</v>
      </c>
      <c r="Q279" s="333" t="s">
        <v>76</v>
      </c>
      <c r="R279" s="3280"/>
      <c r="S279" s="3280"/>
      <c r="T279" s="3280"/>
      <c r="U279" s="3297"/>
      <c r="V279" s="3280"/>
      <c r="W279" s="3269"/>
    </row>
    <row r="280" spans="1:23" ht="15.75">
      <c r="A280" s="3059"/>
      <c r="B280" s="3060" t="s">
        <v>1227</v>
      </c>
      <c r="C280" s="2860" t="s">
        <v>440</v>
      </c>
      <c r="D280" s="2803">
        <v>18</v>
      </c>
      <c r="E280" s="2803">
        <v>17</v>
      </c>
      <c r="F280" s="2803">
        <v>23</v>
      </c>
      <c r="G280" s="2803">
        <v>30</v>
      </c>
      <c r="H280" s="2803">
        <v>12</v>
      </c>
      <c r="I280" s="2803">
        <v>11</v>
      </c>
      <c r="J280" s="2803">
        <v>11</v>
      </c>
      <c r="K280" s="2803">
        <v>11</v>
      </c>
      <c r="L280" s="2803">
        <v>12</v>
      </c>
      <c r="M280" s="2803">
        <v>16</v>
      </c>
      <c r="N280" s="2803">
        <v>24</v>
      </c>
      <c r="O280" s="2803">
        <v>18</v>
      </c>
      <c r="P280" s="2803">
        <v>10</v>
      </c>
      <c r="Q280" s="2803">
        <v>14</v>
      </c>
      <c r="R280" s="2803">
        <v>227</v>
      </c>
      <c r="S280" s="1324"/>
      <c r="T280" s="2939"/>
      <c r="U280" s="2811"/>
      <c r="V280" s="2811"/>
      <c r="W280" s="3061"/>
    </row>
    <row r="281" spans="1:23" ht="24" customHeight="1">
      <c r="A281" s="3062"/>
      <c r="B281" s="3063" t="s">
        <v>1228</v>
      </c>
      <c r="C281" s="2847" t="s">
        <v>1229</v>
      </c>
      <c r="D281" s="2900"/>
      <c r="E281" s="2811"/>
      <c r="F281" s="2811"/>
      <c r="G281" s="2811"/>
      <c r="H281" s="2811"/>
      <c r="I281" s="2811"/>
      <c r="J281" s="2811"/>
      <c r="K281" s="2811"/>
      <c r="L281" s="2811"/>
      <c r="M281" s="2811"/>
      <c r="N281" s="2811"/>
      <c r="O281" s="2811"/>
      <c r="P281" s="2811"/>
      <c r="Q281" s="2811"/>
      <c r="R281" s="2811"/>
      <c r="S281" s="2811"/>
      <c r="T281" s="2939"/>
      <c r="U281" s="2811"/>
      <c r="V281" s="2890"/>
      <c r="W281" s="2816"/>
    </row>
    <row r="282" spans="1:23" ht="24" customHeight="1">
      <c r="A282" s="3064"/>
      <c r="B282" s="3065" t="s">
        <v>1230</v>
      </c>
      <c r="C282" s="2860" t="s">
        <v>1045</v>
      </c>
      <c r="D282" s="2837"/>
      <c r="E282" s="2811"/>
      <c r="F282" s="2811"/>
      <c r="G282" s="2811"/>
      <c r="H282" s="2811"/>
      <c r="I282" s="2811"/>
      <c r="J282" s="2811"/>
      <c r="K282" s="2811"/>
      <c r="L282" s="2811"/>
      <c r="M282" s="2811"/>
      <c r="N282" s="2811"/>
      <c r="O282" s="2811"/>
      <c r="P282" s="2811"/>
      <c r="Q282" s="2811"/>
      <c r="R282" s="2811"/>
      <c r="S282" s="2890"/>
      <c r="T282" s="2960"/>
      <c r="U282" s="2811"/>
      <c r="V282" s="2811"/>
      <c r="W282" s="2816"/>
    </row>
    <row r="283" spans="1:23" ht="18.75" customHeight="1">
      <c r="A283" s="2890"/>
      <c r="B283" s="2895" t="s">
        <v>1231</v>
      </c>
      <c r="C283" s="2860">
        <v>100</v>
      </c>
      <c r="D283" s="2837"/>
      <c r="E283" s="2811"/>
      <c r="F283" s="2811"/>
      <c r="G283" s="2811"/>
      <c r="H283" s="2811"/>
      <c r="I283" s="2811"/>
      <c r="J283" s="2811"/>
      <c r="K283" s="2811"/>
      <c r="L283" s="2811"/>
      <c r="M283" s="2811"/>
      <c r="N283" s="2811"/>
      <c r="O283" s="2811"/>
      <c r="P283" s="2811"/>
      <c r="Q283" s="2811"/>
      <c r="R283" s="2811"/>
      <c r="S283" s="2890"/>
      <c r="T283" s="2960"/>
      <c r="U283" s="2811"/>
      <c r="V283" s="2811"/>
      <c r="W283" s="2816"/>
    </row>
    <row r="284" spans="1:23" ht="18.75" customHeight="1">
      <c r="A284" s="2890"/>
      <c r="B284" s="3066" t="s">
        <v>1232</v>
      </c>
      <c r="C284" s="2847"/>
      <c r="D284" s="2837"/>
      <c r="E284" s="2811"/>
      <c r="F284" s="2811"/>
      <c r="G284" s="2811"/>
      <c r="H284" s="2811"/>
      <c r="I284" s="2811"/>
      <c r="J284" s="2811"/>
      <c r="K284" s="2811"/>
      <c r="L284" s="2811"/>
      <c r="M284" s="2811"/>
      <c r="N284" s="2811"/>
      <c r="O284" s="2811"/>
      <c r="P284" s="2811"/>
      <c r="Q284" s="2811"/>
      <c r="R284" s="2811"/>
      <c r="S284" s="2890"/>
      <c r="T284" s="2960"/>
      <c r="U284" s="2811"/>
      <c r="V284" s="2811"/>
      <c r="W284" s="2816"/>
    </row>
    <row r="285" spans="1:23" ht="19.5" customHeight="1">
      <c r="A285" s="2811"/>
      <c r="B285" s="3067" t="s">
        <v>1233</v>
      </c>
      <c r="C285" s="3068"/>
      <c r="D285" s="3069"/>
      <c r="E285" s="3070"/>
      <c r="F285" s="3070"/>
      <c r="G285" s="3070"/>
      <c r="H285" s="2811"/>
      <c r="I285" s="2892"/>
      <c r="J285" s="2811"/>
      <c r="K285" s="2811"/>
      <c r="L285" s="2811"/>
      <c r="M285" s="2811"/>
      <c r="N285" s="2811"/>
      <c r="O285" s="2811"/>
      <c r="P285" s="2811"/>
      <c r="Q285" s="2811"/>
      <c r="R285" s="2811"/>
      <c r="S285" s="2890"/>
      <c r="T285" s="2960"/>
      <c r="U285" s="2811"/>
      <c r="V285" s="2811"/>
      <c r="W285" s="2816"/>
    </row>
    <row r="286" spans="1:23" ht="21.75" customHeight="1">
      <c r="A286" s="2811"/>
      <c r="B286" s="3071" t="s">
        <v>1234</v>
      </c>
      <c r="C286" s="3072"/>
      <c r="D286" s="3073"/>
      <c r="E286" s="3073"/>
      <c r="F286" s="3073"/>
      <c r="G286" s="3073"/>
      <c r="H286" s="3073"/>
      <c r="I286" s="2811"/>
      <c r="J286" s="3051"/>
      <c r="K286" s="2811"/>
      <c r="L286" s="2811"/>
      <c r="M286" s="2811"/>
      <c r="N286" s="2811"/>
      <c r="O286" s="2811"/>
      <c r="P286" s="2811"/>
      <c r="Q286" s="2811"/>
      <c r="R286" s="2811"/>
      <c r="S286" s="2890"/>
      <c r="T286" s="2960"/>
      <c r="U286" s="2811"/>
      <c r="V286" s="2811"/>
      <c r="W286" s="2816"/>
    </row>
    <row r="287" spans="1:23" ht="15.75">
      <c r="A287" s="2811"/>
      <c r="B287" s="3071" t="s">
        <v>1235</v>
      </c>
      <c r="C287" s="3074"/>
      <c r="D287" s="3075"/>
      <c r="E287" s="3075"/>
      <c r="F287" s="3075"/>
      <c r="G287" s="3075"/>
      <c r="H287" s="3075"/>
      <c r="I287" s="2890"/>
      <c r="J287" s="3051"/>
      <c r="K287" s="2811"/>
      <c r="L287" s="2811"/>
      <c r="M287" s="2811"/>
      <c r="N287" s="2811"/>
      <c r="O287" s="2811"/>
      <c r="P287" s="2811"/>
      <c r="Q287" s="2811"/>
      <c r="R287" s="2811"/>
      <c r="S287" s="2890"/>
      <c r="T287" s="2960"/>
      <c r="U287" s="2811"/>
      <c r="V287" s="2811"/>
      <c r="W287" s="2816"/>
    </row>
    <row r="288" spans="1:23" ht="15.75">
      <c r="A288" s="2811"/>
      <c r="B288" s="2895" t="s">
        <v>1236</v>
      </c>
      <c r="C288" s="2840"/>
      <c r="D288" s="2834"/>
      <c r="E288" s="2890"/>
      <c r="F288" s="2890"/>
      <c r="G288" s="2890"/>
      <c r="H288" s="2890"/>
      <c r="I288" s="2890"/>
      <c r="J288" s="2811"/>
      <c r="K288" s="2811"/>
      <c r="L288" s="2811"/>
      <c r="M288" s="2811"/>
      <c r="N288" s="2811"/>
      <c r="O288" s="2811"/>
      <c r="P288" s="2811"/>
      <c r="Q288" s="2811"/>
      <c r="R288" s="2811"/>
      <c r="S288" s="2890"/>
      <c r="T288" s="2960"/>
      <c r="U288" s="2811"/>
      <c r="V288" s="2811"/>
      <c r="W288" s="2816"/>
    </row>
    <row r="289" spans="1:24" ht="15.75">
      <c r="A289" s="2811"/>
      <c r="B289" s="2895" t="s">
        <v>1237</v>
      </c>
      <c r="C289" s="2860"/>
      <c r="D289" s="2837"/>
      <c r="E289" s="2811"/>
      <c r="F289" s="2811"/>
      <c r="G289" s="2811"/>
      <c r="H289" s="2811"/>
      <c r="I289" s="2811"/>
      <c r="J289" s="2811"/>
      <c r="K289" s="2811"/>
      <c r="L289" s="2811"/>
      <c r="M289" s="2811"/>
      <c r="N289" s="2811"/>
      <c r="O289" s="2811"/>
      <c r="P289" s="2811"/>
      <c r="Q289" s="2811"/>
      <c r="R289" s="2811"/>
      <c r="S289" s="2890"/>
      <c r="T289" s="2960"/>
      <c r="U289" s="2811"/>
      <c r="V289" s="2811"/>
      <c r="W289" s="2816"/>
    </row>
    <row r="290" spans="1:24" ht="15.75">
      <c r="A290" s="2811"/>
      <c r="B290" s="2895" t="s">
        <v>1238</v>
      </c>
      <c r="C290" s="3076"/>
      <c r="D290" s="2837"/>
      <c r="E290" s="2811"/>
      <c r="F290" s="2811"/>
      <c r="G290" s="2811"/>
      <c r="H290" s="2811"/>
      <c r="I290" s="2811"/>
      <c r="J290" s="2811"/>
      <c r="K290" s="2811"/>
      <c r="L290" s="2811"/>
      <c r="M290" s="2811"/>
      <c r="N290" s="2811"/>
      <c r="O290" s="2811"/>
      <c r="P290" s="2811"/>
      <c r="Q290" s="2811"/>
      <c r="R290" s="2811"/>
      <c r="S290" s="2890"/>
      <c r="T290" s="2960"/>
      <c r="U290" s="2811"/>
      <c r="V290" s="2811"/>
      <c r="W290" s="2816"/>
    </row>
    <row r="291" spans="1:24" ht="15.75">
      <c r="A291" s="2811"/>
      <c r="B291" s="2895" t="s">
        <v>1239</v>
      </c>
      <c r="C291" s="2860"/>
      <c r="D291" s="2837"/>
      <c r="E291" s="2811"/>
      <c r="F291" s="2811"/>
      <c r="G291" s="2811"/>
      <c r="H291" s="2811"/>
      <c r="I291" s="2811"/>
      <c r="J291" s="2811"/>
      <c r="K291" s="2811"/>
      <c r="L291" s="2811"/>
      <c r="M291" s="2811"/>
      <c r="N291" s="2811"/>
      <c r="O291" s="2811"/>
      <c r="P291" s="2811"/>
      <c r="Q291" s="2811"/>
      <c r="R291" s="2811"/>
      <c r="S291" s="2890"/>
      <c r="T291" s="2960"/>
      <c r="U291" s="2811"/>
      <c r="V291" s="2811"/>
      <c r="W291" s="2816"/>
    </row>
    <row r="292" spans="1:24" ht="21.75" customHeight="1">
      <c r="A292" s="2811"/>
      <c r="B292" s="2895" t="s">
        <v>1240</v>
      </c>
      <c r="C292" s="2860"/>
      <c r="D292" s="2837"/>
      <c r="E292" s="2811"/>
      <c r="F292" s="2811"/>
      <c r="G292" s="2811"/>
      <c r="H292" s="2811"/>
      <c r="I292" s="2811"/>
      <c r="J292" s="2811"/>
      <c r="K292" s="2811"/>
      <c r="L292" s="2811"/>
      <c r="M292" s="2811"/>
      <c r="N292" s="2811"/>
      <c r="O292" s="2811"/>
      <c r="P292" s="2811"/>
      <c r="Q292" s="2811"/>
      <c r="R292" s="2811"/>
      <c r="S292" s="2890"/>
      <c r="T292" s="2960"/>
      <c r="U292" s="2811"/>
      <c r="V292" s="2811"/>
      <c r="W292" s="2816"/>
    </row>
    <row r="293" spans="1:24" ht="18.75" customHeight="1">
      <c r="A293" s="2811"/>
      <c r="B293" s="2895" t="s">
        <v>1241</v>
      </c>
      <c r="C293" s="2860"/>
      <c r="D293" s="2837"/>
      <c r="E293" s="2811"/>
      <c r="F293" s="2811"/>
      <c r="G293" s="2811"/>
      <c r="H293" s="2811"/>
      <c r="I293" s="2811"/>
      <c r="J293" s="2811"/>
      <c r="K293" s="2811"/>
      <c r="L293" s="2811"/>
      <c r="M293" s="2811"/>
      <c r="N293" s="2811"/>
      <c r="O293" s="2811"/>
      <c r="P293" s="2811"/>
      <c r="Q293" s="2811"/>
      <c r="R293" s="2811"/>
      <c r="S293" s="2890"/>
      <c r="T293" s="2960"/>
      <c r="U293" s="2811"/>
      <c r="V293" s="2811"/>
      <c r="W293" s="2816"/>
    </row>
    <row r="294" spans="1:24" ht="15.75">
      <c r="A294" s="2811"/>
      <c r="B294" s="3077" t="s">
        <v>1242</v>
      </c>
      <c r="C294" s="2860"/>
      <c r="D294" s="2837"/>
      <c r="E294" s="2811"/>
      <c r="F294" s="2811"/>
      <c r="G294" s="2811"/>
      <c r="H294" s="2811"/>
      <c r="I294" s="2811"/>
      <c r="J294" s="2811"/>
      <c r="K294" s="2811"/>
      <c r="L294" s="2811"/>
      <c r="M294" s="2811"/>
      <c r="N294" s="2811"/>
      <c r="O294" s="2811"/>
      <c r="P294" s="2811"/>
      <c r="Q294" s="2811"/>
      <c r="R294" s="2811"/>
      <c r="S294" s="2890"/>
      <c r="T294" s="2960"/>
      <c r="U294" s="2811"/>
      <c r="V294" s="2811"/>
      <c r="W294" s="2816"/>
    </row>
    <row r="295" spans="1:24" ht="15.75">
      <c r="A295" s="3078"/>
      <c r="B295" s="3079" t="s">
        <v>427</v>
      </c>
      <c r="C295" s="3080"/>
      <c r="D295" s="2863"/>
      <c r="E295" s="2976"/>
      <c r="F295" s="2976"/>
      <c r="G295" s="2976"/>
      <c r="H295" s="2976"/>
      <c r="I295" s="2976"/>
      <c r="J295" s="2976"/>
      <c r="K295" s="2976"/>
      <c r="L295" s="2976"/>
      <c r="M295" s="2976"/>
      <c r="N295" s="2976"/>
      <c r="O295" s="2976"/>
      <c r="P295" s="2976"/>
      <c r="Q295" s="2976"/>
      <c r="R295" s="2976"/>
      <c r="S295" s="2976"/>
      <c r="T295" s="3081"/>
      <c r="U295" s="3082"/>
      <c r="V295" s="2867"/>
      <c r="W295" s="3083"/>
    </row>
    <row r="296" spans="1:24" ht="15.75">
      <c r="A296" s="3084"/>
      <c r="B296" s="3085"/>
      <c r="C296" s="2793"/>
      <c r="D296" s="3086"/>
      <c r="E296" s="2927"/>
      <c r="F296" s="2927"/>
      <c r="G296" s="2927"/>
      <c r="H296" s="2927"/>
      <c r="I296" s="2927"/>
      <c r="J296" s="2927"/>
      <c r="K296" s="2927"/>
      <c r="L296" s="2927"/>
      <c r="M296" s="2927"/>
      <c r="N296" s="2927"/>
      <c r="O296" s="2927"/>
      <c r="P296" s="2927"/>
      <c r="Q296" s="2927"/>
      <c r="R296" s="2927"/>
      <c r="S296" s="2927"/>
      <c r="T296" s="3087"/>
      <c r="U296" s="2927"/>
      <c r="V296" s="2927"/>
      <c r="W296" s="2817"/>
    </row>
    <row r="297" spans="1:24" ht="24" customHeight="1">
      <c r="A297" s="2927"/>
      <c r="B297" s="3281" t="s">
        <v>962</v>
      </c>
      <c r="C297" s="3281"/>
      <c r="D297" s="3281"/>
      <c r="E297" s="3281"/>
      <c r="F297" s="3281"/>
      <c r="G297" s="3281"/>
      <c r="H297" s="3281"/>
      <c r="I297" s="3281"/>
      <c r="J297" s="3281"/>
      <c r="K297" s="3281"/>
      <c r="L297" s="3281"/>
      <c r="M297" s="3281"/>
      <c r="N297" s="3281"/>
      <c r="O297" s="3281"/>
      <c r="P297" s="3281"/>
      <c r="Q297" s="3281"/>
      <c r="R297" s="3281"/>
      <c r="S297" s="3281"/>
      <c r="T297" s="3281"/>
      <c r="U297" s="3281"/>
      <c r="V297" s="3281"/>
      <c r="W297" s="3281"/>
    </row>
    <row r="298" spans="1:24" ht="24" customHeight="1">
      <c r="A298" s="2927"/>
      <c r="B298" s="3281" t="s">
        <v>963</v>
      </c>
      <c r="C298" s="3281"/>
      <c r="D298" s="3281"/>
      <c r="E298" s="3281"/>
      <c r="F298" s="3281"/>
      <c r="G298" s="3281"/>
      <c r="H298" s="3281"/>
      <c r="I298" s="3281"/>
      <c r="J298" s="3281"/>
      <c r="K298" s="3281"/>
      <c r="L298" s="3281"/>
      <c r="M298" s="3281"/>
      <c r="N298" s="3281"/>
      <c r="O298" s="3281"/>
      <c r="P298" s="3281"/>
      <c r="Q298" s="3281"/>
      <c r="R298" s="3281"/>
      <c r="S298" s="3281"/>
      <c r="T298" s="3281"/>
      <c r="U298" s="3281"/>
      <c r="V298" s="3281"/>
      <c r="W298" s="3281"/>
    </row>
    <row r="299" spans="1:24" ht="24" customHeight="1">
      <c r="A299" s="2869" t="s">
        <v>1252</v>
      </c>
      <c r="B299" s="2869"/>
      <c r="C299" s="2869"/>
      <c r="D299" s="2869"/>
      <c r="E299" s="2869"/>
      <c r="F299" s="2869"/>
      <c r="G299" s="2869"/>
      <c r="H299" s="2869"/>
      <c r="I299" s="2869"/>
      <c r="J299" s="2869"/>
      <c r="K299" s="2869"/>
      <c r="L299" s="2869"/>
      <c r="M299" s="2869"/>
      <c r="N299" s="2869"/>
      <c r="O299" s="2869"/>
      <c r="P299" s="2869"/>
      <c r="Q299" s="2869"/>
      <c r="R299" s="2869"/>
      <c r="S299" s="2869"/>
      <c r="T299" s="2869"/>
      <c r="U299" s="2869"/>
      <c r="V299" s="2869"/>
      <c r="W299" s="2869"/>
    </row>
    <row r="300" spans="1:24" ht="24" customHeight="1">
      <c r="A300" s="2871" t="s">
        <v>1134</v>
      </c>
      <c r="B300" s="2871"/>
      <c r="C300" s="2871"/>
      <c r="D300" s="2870"/>
      <c r="E300" s="2871"/>
      <c r="F300" s="2871"/>
      <c r="G300" s="2786"/>
      <c r="H300" s="2786"/>
      <c r="I300" s="2786"/>
      <c r="J300" s="2786"/>
      <c r="K300" s="2786"/>
      <c r="L300" s="2786"/>
      <c r="M300" s="2786"/>
      <c r="N300" s="2786"/>
      <c r="O300" s="2786"/>
      <c r="P300" s="2786"/>
      <c r="Q300" s="2786"/>
      <c r="R300" s="2786"/>
      <c r="S300" s="2786"/>
      <c r="T300" s="2786"/>
      <c r="U300" s="2786"/>
      <c r="V300" s="2786"/>
      <c r="W300" s="2786"/>
    </row>
    <row r="301" spans="1:24" ht="15.75">
      <c r="A301" s="3088"/>
      <c r="B301" s="2871"/>
      <c r="C301" s="2873" t="s">
        <v>1253</v>
      </c>
      <c r="D301" s="2871"/>
      <c r="E301" s="2870"/>
      <c r="F301" s="2871"/>
      <c r="G301" s="2871"/>
      <c r="H301" s="2786"/>
      <c r="I301" s="2786"/>
      <c r="J301" s="2786"/>
      <c r="K301" s="2786"/>
      <c r="L301" s="2786"/>
      <c r="M301" s="2786"/>
      <c r="N301" s="2786"/>
      <c r="O301" s="2786"/>
      <c r="P301" s="2786"/>
      <c r="Q301" s="2786"/>
      <c r="R301" s="2786"/>
      <c r="S301" s="2786"/>
      <c r="T301" s="2786"/>
      <c r="U301" s="2786"/>
      <c r="V301" s="2786"/>
      <c r="W301" s="2786"/>
    </row>
    <row r="302" spans="1:24" ht="21.75" customHeight="1">
      <c r="A302" s="3088"/>
      <c r="B302" s="2871"/>
      <c r="C302" s="2873" t="s">
        <v>1254</v>
      </c>
      <c r="D302" s="2871"/>
      <c r="E302" s="2870"/>
      <c r="F302" s="2871"/>
      <c r="G302" s="2871"/>
      <c r="H302" s="2786"/>
      <c r="I302" s="2786"/>
      <c r="J302" s="2786"/>
      <c r="K302" s="2786"/>
      <c r="L302" s="2786"/>
      <c r="M302" s="2786"/>
      <c r="N302" s="2786"/>
      <c r="O302" s="2786"/>
      <c r="P302" s="2786"/>
      <c r="Q302" s="2786"/>
      <c r="R302" s="2786"/>
      <c r="S302" s="2786"/>
      <c r="T302" s="2786"/>
      <c r="U302" s="2786"/>
      <c r="V302" s="2786"/>
      <c r="W302" s="2786"/>
      <c r="X302" s="2794"/>
    </row>
    <row r="303" spans="1:24" ht="21.75" customHeight="1">
      <c r="A303" s="2869"/>
      <c r="B303" s="2873"/>
      <c r="C303" s="3302" t="s">
        <v>1255</v>
      </c>
      <c r="D303" s="3302"/>
      <c r="E303" s="3302"/>
      <c r="F303" s="3302"/>
      <c r="G303" s="3302"/>
      <c r="H303" s="3302"/>
      <c r="I303" s="3302"/>
      <c r="J303" s="3302"/>
      <c r="K303" s="3302"/>
      <c r="L303" s="3302"/>
      <c r="M303" s="3302"/>
      <c r="N303" s="3302"/>
      <c r="O303" s="2786"/>
      <c r="P303" s="2786"/>
      <c r="Q303" s="2786"/>
      <c r="R303" s="2786"/>
      <c r="S303" s="2786"/>
      <c r="T303" s="2786"/>
      <c r="U303" s="2786"/>
      <c r="V303" s="2786"/>
      <c r="W303" s="3089"/>
      <c r="X303" s="2794"/>
    </row>
    <row r="304" spans="1:24" ht="15.75">
      <c r="A304" s="3267" t="s">
        <v>0</v>
      </c>
      <c r="B304" s="3267" t="s">
        <v>969</v>
      </c>
      <c r="C304" s="3267" t="s">
        <v>970</v>
      </c>
      <c r="D304" s="3298" t="s">
        <v>971</v>
      </c>
      <c r="E304" s="3299"/>
      <c r="F304" s="3299"/>
      <c r="G304" s="3299"/>
      <c r="H304" s="3299"/>
      <c r="I304" s="3299"/>
      <c r="J304" s="3299"/>
      <c r="K304" s="3299"/>
      <c r="L304" s="3299"/>
      <c r="M304" s="3299"/>
      <c r="N304" s="3299"/>
      <c r="O304" s="3299"/>
      <c r="P304" s="3299"/>
      <c r="Q304" s="3300"/>
      <c r="R304" s="3263" t="s">
        <v>427</v>
      </c>
      <c r="S304" s="3263" t="s">
        <v>327</v>
      </c>
      <c r="T304" s="3263" t="s">
        <v>1439</v>
      </c>
      <c r="U304" s="3295" t="s">
        <v>2</v>
      </c>
      <c r="V304" s="3296"/>
      <c r="W304" s="3267" t="s">
        <v>5</v>
      </c>
    </row>
    <row r="305" spans="1:24" ht="21" customHeight="1">
      <c r="A305" s="3268"/>
      <c r="B305" s="3268"/>
      <c r="C305" s="3268"/>
      <c r="D305" s="2768" t="s">
        <v>973</v>
      </c>
      <c r="E305" s="2768" t="s">
        <v>974</v>
      </c>
      <c r="F305" s="2768" t="s">
        <v>974</v>
      </c>
      <c r="G305" s="2768" t="s">
        <v>974</v>
      </c>
      <c r="H305" s="2768" t="s">
        <v>974</v>
      </c>
      <c r="I305" s="2768" t="s">
        <v>974</v>
      </c>
      <c r="J305" s="2768" t="s">
        <v>974</v>
      </c>
      <c r="K305" s="2768" t="s">
        <v>974</v>
      </c>
      <c r="L305" s="2768" t="s">
        <v>974</v>
      </c>
      <c r="M305" s="2768" t="s">
        <v>974</v>
      </c>
      <c r="N305" s="2768" t="s">
        <v>974</v>
      </c>
      <c r="O305" s="2768" t="s">
        <v>974</v>
      </c>
      <c r="P305" s="2768" t="s">
        <v>974</v>
      </c>
      <c r="Q305" s="2769" t="s">
        <v>975</v>
      </c>
      <c r="R305" s="3279"/>
      <c r="S305" s="3279"/>
      <c r="T305" s="3279"/>
      <c r="U305" s="3261" t="s">
        <v>976</v>
      </c>
      <c r="V305" s="3263" t="s">
        <v>977</v>
      </c>
      <c r="W305" s="3268"/>
    </row>
    <row r="306" spans="1:24" ht="15.75">
      <c r="A306" s="3269"/>
      <c r="B306" s="3269"/>
      <c r="C306" s="3269"/>
      <c r="D306" s="332" t="s">
        <v>39</v>
      </c>
      <c r="E306" s="332" t="s">
        <v>978</v>
      </c>
      <c r="F306" s="332" t="s">
        <v>979</v>
      </c>
      <c r="G306" s="332" t="s">
        <v>980</v>
      </c>
      <c r="H306" s="332" t="s">
        <v>981</v>
      </c>
      <c r="I306" s="332" t="s">
        <v>982</v>
      </c>
      <c r="J306" s="332" t="s">
        <v>983</v>
      </c>
      <c r="K306" s="332" t="s">
        <v>984</v>
      </c>
      <c r="L306" s="332" t="s">
        <v>985</v>
      </c>
      <c r="M306" s="332" t="s">
        <v>986</v>
      </c>
      <c r="N306" s="332" t="s">
        <v>45</v>
      </c>
      <c r="O306" s="332" t="s">
        <v>987</v>
      </c>
      <c r="P306" s="332" t="s">
        <v>988</v>
      </c>
      <c r="Q306" s="333" t="s">
        <v>76</v>
      </c>
      <c r="R306" s="3280"/>
      <c r="S306" s="3280"/>
      <c r="T306" s="3280"/>
      <c r="U306" s="3297"/>
      <c r="V306" s="3280"/>
      <c r="W306" s="3269"/>
    </row>
    <row r="307" spans="1:24" ht="15.75">
      <c r="A307" s="3059"/>
      <c r="B307" s="2790" t="s">
        <v>1256</v>
      </c>
      <c r="C307" s="3090"/>
      <c r="D307" s="3091"/>
      <c r="E307" s="358"/>
      <c r="F307" s="358"/>
      <c r="G307" s="358"/>
      <c r="H307" s="358"/>
      <c r="I307" s="358"/>
      <c r="J307" s="358"/>
      <c r="K307" s="358"/>
      <c r="L307" s="358"/>
      <c r="M307" s="358"/>
      <c r="N307" s="358"/>
      <c r="O307" s="358"/>
      <c r="P307" s="358"/>
      <c r="Q307" s="358"/>
      <c r="R307" s="2791"/>
      <c r="S307" s="2791"/>
      <c r="T307" s="358"/>
      <c r="U307" s="358"/>
      <c r="V307" s="358"/>
      <c r="W307" s="3092"/>
    </row>
    <row r="308" spans="1:24" ht="15.75">
      <c r="A308" s="3062"/>
      <c r="B308" s="3093" t="s">
        <v>1257</v>
      </c>
      <c r="C308" s="3094"/>
      <c r="D308" s="3095">
        <v>1671</v>
      </c>
      <c r="E308" s="2797">
        <v>939</v>
      </c>
      <c r="F308" s="3096">
        <v>1447</v>
      </c>
      <c r="G308" s="3096">
        <v>1508</v>
      </c>
      <c r="H308" s="3096">
        <v>1130</v>
      </c>
      <c r="I308" s="2797">
        <v>605</v>
      </c>
      <c r="J308" s="2797">
        <v>952</v>
      </c>
      <c r="K308" s="3096">
        <v>1442</v>
      </c>
      <c r="L308" s="2797">
        <v>772</v>
      </c>
      <c r="M308" s="2797">
        <v>970</v>
      </c>
      <c r="N308" s="2797">
        <v>999</v>
      </c>
      <c r="O308" s="2797">
        <v>624</v>
      </c>
      <c r="P308" s="2797">
        <v>542</v>
      </c>
      <c r="Q308" s="2797">
        <v>892</v>
      </c>
      <c r="R308" s="3096">
        <v>14493</v>
      </c>
      <c r="S308" s="2797"/>
      <c r="T308" s="2800">
        <v>242431</v>
      </c>
      <c r="U308" s="2799"/>
      <c r="V308" s="2799"/>
      <c r="W308" s="2797" t="s">
        <v>1258</v>
      </c>
    </row>
    <row r="309" spans="1:24" ht="15.75">
      <c r="A309" s="3064"/>
      <c r="B309" s="3097" t="s">
        <v>1259</v>
      </c>
      <c r="C309" s="2797" t="s">
        <v>1045</v>
      </c>
      <c r="D309" s="2798">
        <v>836</v>
      </c>
      <c r="E309" s="2798">
        <v>470</v>
      </c>
      <c r="F309" s="2798">
        <v>724</v>
      </c>
      <c r="G309" s="2798">
        <v>754</v>
      </c>
      <c r="H309" s="2798">
        <v>565</v>
      </c>
      <c r="I309" s="2798">
        <v>303</v>
      </c>
      <c r="J309" s="2798">
        <v>476</v>
      </c>
      <c r="K309" s="2798">
        <v>721</v>
      </c>
      <c r="L309" s="2798">
        <v>386</v>
      </c>
      <c r="M309" s="2798">
        <v>485</v>
      </c>
      <c r="N309" s="2798">
        <v>500</v>
      </c>
      <c r="O309" s="2798">
        <v>312</v>
      </c>
      <c r="P309" s="2798">
        <v>271</v>
      </c>
      <c r="Q309" s="2798">
        <v>446</v>
      </c>
      <c r="R309" s="3096">
        <v>7247</v>
      </c>
      <c r="S309" s="2797"/>
      <c r="T309" s="2803" t="s">
        <v>996</v>
      </c>
      <c r="U309" s="2799"/>
      <c r="V309" s="2799"/>
      <c r="W309" s="2799"/>
    </row>
    <row r="310" spans="1:24" ht="15.75">
      <c r="A310" s="2993"/>
      <c r="B310" s="3093" t="s">
        <v>1260</v>
      </c>
      <c r="C310" s="3098">
        <v>50</v>
      </c>
      <c r="D310" s="2798"/>
      <c r="E310" s="2798"/>
      <c r="F310" s="2798"/>
      <c r="G310" s="2798"/>
      <c r="H310" s="2798"/>
      <c r="I310" s="2798"/>
      <c r="J310" s="2798"/>
      <c r="K310" s="2798"/>
      <c r="L310" s="2798"/>
      <c r="M310" s="2798"/>
      <c r="N310" s="2798"/>
      <c r="O310" s="2798"/>
      <c r="P310" s="2798"/>
      <c r="Q310" s="2798"/>
      <c r="R310" s="2797"/>
      <c r="S310" s="2797"/>
      <c r="T310" s="2807">
        <v>242767</v>
      </c>
      <c r="U310" s="2799"/>
      <c r="V310" s="2799"/>
      <c r="W310" s="2799"/>
    </row>
    <row r="311" spans="1:24" ht="21.75" customHeight="1">
      <c r="A311" s="2993"/>
      <c r="B311" s="3093" t="s">
        <v>1261</v>
      </c>
      <c r="C311" s="3094"/>
      <c r="D311" s="2798"/>
      <c r="E311" s="2797"/>
      <c r="F311" s="2797"/>
      <c r="G311" s="2797"/>
      <c r="H311" s="2797"/>
      <c r="I311" s="2797"/>
      <c r="J311" s="2797"/>
      <c r="K311" s="2797"/>
      <c r="L311" s="2797"/>
      <c r="M311" s="2797"/>
      <c r="N311" s="2797"/>
      <c r="O311" s="2797"/>
      <c r="P311" s="2797"/>
      <c r="Q311" s="2797"/>
      <c r="R311" s="2797"/>
      <c r="S311" s="2797"/>
      <c r="T311" s="2799"/>
      <c r="U311" s="2799"/>
      <c r="V311" s="2799"/>
      <c r="W311" s="2799"/>
    </row>
    <row r="312" spans="1:24" ht="18.75" customHeight="1">
      <c r="A312" s="2993"/>
      <c r="B312" s="2883" t="s">
        <v>1262</v>
      </c>
      <c r="C312" s="2797" t="s">
        <v>1045</v>
      </c>
      <c r="D312" s="2798">
        <v>836</v>
      </c>
      <c r="E312" s="2798">
        <v>470</v>
      </c>
      <c r="F312" s="2798">
        <v>724</v>
      </c>
      <c r="G312" s="2798">
        <v>754</v>
      </c>
      <c r="H312" s="2798">
        <v>565</v>
      </c>
      <c r="I312" s="2798">
        <v>303</v>
      </c>
      <c r="J312" s="2798">
        <v>476</v>
      </c>
      <c r="K312" s="2798">
        <v>721</v>
      </c>
      <c r="L312" s="2798">
        <v>386</v>
      </c>
      <c r="M312" s="2798">
        <v>485</v>
      </c>
      <c r="N312" s="2798">
        <v>500</v>
      </c>
      <c r="O312" s="2798">
        <v>312</v>
      </c>
      <c r="P312" s="2798">
        <v>271</v>
      </c>
      <c r="Q312" s="2798">
        <v>446</v>
      </c>
      <c r="R312" s="3096">
        <v>7247</v>
      </c>
      <c r="S312" s="2797"/>
      <c r="T312" s="2799"/>
      <c r="U312" s="2799"/>
      <c r="V312" s="2799"/>
      <c r="W312" s="2799"/>
      <c r="X312" s="3018"/>
    </row>
    <row r="313" spans="1:24" ht="18.75" customHeight="1">
      <c r="A313" s="2993"/>
      <c r="B313" s="3093" t="s">
        <v>1263</v>
      </c>
      <c r="C313" s="3098">
        <v>50</v>
      </c>
      <c r="D313" s="2798"/>
      <c r="E313" s="2797"/>
      <c r="F313" s="2797"/>
      <c r="G313" s="2797"/>
      <c r="H313" s="2797"/>
      <c r="I313" s="2797"/>
      <c r="J313" s="2797"/>
      <c r="K313" s="2797"/>
      <c r="L313" s="2797"/>
      <c r="M313" s="2797"/>
      <c r="N313" s="2797"/>
      <c r="O313" s="2797"/>
      <c r="P313" s="2797"/>
      <c r="Q313" s="2797"/>
      <c r="R313" s="2840"/>
      <c r="S313" s="2797"/>
      <c r="T313" s="2799"/>
      <c r="U313" s="2799"/>
      <c r="V313" s="2799"/>
      <c r="W313" s="2799"/>
    </row>
    <row r="314" spans="1:24" ht="15.75">
      <c r="A314" s="2993"/>
      <c r="B314" s="3099" t="s">
        <v>1264</v>
      </c>
      <c r="C314" s="2797" t="s">
        <v>1265</v>
      </c>
      <c r="D314" s="2798">
        <v>55</v>
      </c>
      <c r="E314" s="2797">
        <v>37</v>
      </c>
      <c r="F314" s="2797">
        <v>43</v>
      </c>
      <c r="G314" s="2797">
        <v>41</v>
      </c>
      <c r="H314" s="2797">
        <v>29</v>
      </c>
      <c r="I314" s="2797">
        <v>16</v>
      </c>
      <c r="J314" s="2797">
        <v>35</v>
      </c>
      <c r="K314" s="2797">
        <v>41</v>
      </c>
      <c r="L314" s="2797">
        <v>18</v>
      </c>
      <c r="M314" s="2797">
        <v>35</v>
      </c>
      <c r="N314" s="2797">
        <v>42</v>
      </c>
      <c r="O314" s="2797">
        <v>18</v>
      </c>
      <c r="P314" s="2797">
        <v>16</v>
      </c>
      <c r="Q314" s="2797">
        <v>18</v>
      </c>
      <c r="R314" s="3100">
        <v>444</v>
      </c>
      <c r="S314" s="2797"/>
      <c r="T314" s="2800">
        <v>242431</v>
      </c>
      <c r="U314" s="3096">
        <v>13850</v>
      </c>
      <c r="V314" s="2858" t="s">
        <v>319</v>
      </c>
      <c r="W314" s="2809" t="s">
        <v>1266</v>
      </c>
      <c r="X314" s="3018"/>
    </row>
    <row r="315" spans="1:24" ht="15.75">
      <c r="A315" s="2993"/>
      <c r="B315" s="3093" t="s">
        <v>1267</v>
      </c>
      <c r="C315" s="2797" t="s">
        <v>1268</v>
      </c>
      <c r="D315" s="2798"/>
      <c r="E315" s="2797"/>
      <c r="F315" s="2797"/>
      <c r="G315" s="2797"/>
      <c r="H315" s="2797"/>
      <c r="I315" s="2797"/>
      <c r="J315" s="2797"/>
      <c r="K315" s="2797"/>
      <c r="L315" s="2797"/>
      <c r="M315" s="2797"/>
      <c r="N315" s="2797"/>
      <c r="O315" s="2797"/>
      <c r="P315" s="2797"/>
      <c r="Q315" s="2797"/>
      <c r="R315" s="2847"/>
      <c r="S315" s="2797"/>
      <c r="T315" s="2803" t="s">
        <v>996</v>
      </c>
      <c r="U315" s="2799"/>
      <c r="V315" s="2799"/>
      <c r="W315" s="2799"/>
    </row>
    <row r="316" spans="1:24" ht="18.75" customHeight="1">
      <c r="A316" s="3005"/>
      <c r="B316" s="3093"/>
      <c r="C316" s="2797" t="s">
        <v>1269</v>
      </c>
      <c r="D316" s="2798"/>
      <c r="E316" s="2797"/>
      <c r="F316" s="2797"/>
      <c r="G316" s="2797"/>
      <c r="H316" s="2797"/>
      <c r="I316" s="2797"/>
      <c r="J316" s="2797"/>
      <c r="K316" s="2797"/>
      <c r="L316" s="2797"/>
      <c r="M316" s="2797"/>
      <c r="N316" s="2797"/>
      <c r="O316" s="2797"/>
      <c r="P316" s="2797"/>
      <c r="Q316" s="2797"/>
      <c r="R316" s="2797"/>
      <c r="S316" s="2797"/>
      <c r="T316" s="2807">
        <v>242767</v>
      </c>
      <c r="U316" s="2799"/>
      <c r="V316" s="2799"/>
      <c r="W316" s="2799"/>
    </row>
    <row r="317" spans="1:24" ht="18.75" customHeight="1">
      <c r="A317" s="3101"/>
      <c r="B317" s="2883" t="s">
        <v>1270</v>
      </c>
      <c r="C317" s="2797" t="s">
        <v>1271</v>
      </c>
      <c r="D317" s="2798"/>
      <c r="E317" s="2797"/>
      <c r="F317" s="2797"/>
      <c r="G317" s="2797"/>
      <c r="H317" s="2797"/>
      <c r="I317" s="2797"/>
      <c r="J317" s="2797"/>
      <c r="K317" s="2797"/>
      <c r="L317" s="2797"/>
      <c r="M317" s="2797"/>
      <c r="N317" s="2797"/>
      <c r="O317" s="2797"/>
      <c r="P317" s="2797"/>
      <c r="Q317" s="2797"/>
      <c r="R317" s="2797">
        <v>65</v>
      </c>
      <c r="S317" s="2797"/>
      <c r="T317" s="2799"/>
      <c r="U317" s="2797"/>
      <c r="V317" s="2799"/>
      <c r="W317" s="2799"/>
    </row>
    <row r="318" spans="1:24" ht="21.75" customHeight="1">
      <c r="A318" s="3102"/>
      <c r="B318" s="3093" t="s">
        <v>1272</v>
      </c>
      <c r="C318" s="3094"/>
      <c r="D318" s="2798"/>
      <c r="E318" s="2797"/>
      <c r="F318" s="2797"/>
      <c r="G318" s="2797"/>
      <c r="H318" s="2797"/>
      <c r="I318" s="2797"/>
      <c r="J318" s="2797"/>
      <c r="K318" s="2797"/>
      <c r="L318" s="2797"/>
      <c r="M318" s="2797"/>
      <c r="N318" s="2797"/>
      <c r="O318" s="2797"/>
      <c r="P318" s="2797"/>
      <c r="Q318" s="2797"/>
      <c r="R318" s="2797"/>
      <c r="S318" s="2797"/>
      <c r="T318" s="2799"/>
      <c r="U318" s="2799"/>
      <c r="V318" s="2799"/>
      <c r="W318" s="2799"/>
    </row>
    <row r="319" spans="1:24" ht="21.75" customHeight="1">
      <c r="A319" s="3102"/>
      <c r="B319" s="3093" t="s">
        <v>1273</v>
      </c>
      <c r="C319" s="3094"/>
      <c r="D319" s="2798">
        <v>836</v>
      </c>
      <c r="E319" s="2798">
        <v>470</v>
      </c>
      <c r="F319" s="2798">
        <v>724</v>
      </c>
      <c r="G319" s="2798">
        <v>754</v>
      </c>
      <c r="H319" s="2798">
        <v>565</v>
      </c>
      <c r="I319" s="2798">
        <v>303</v>
      </c>
      <c r="J319" s="2798">
        <v>476</v>
      </c>
      <c r="K319" s="2798">
        <v>721</v>
      </c>
      <c r="L319" s="2798">
        <v>386</v>
      </c>
      <c r="M319" s="2798">
        <v>485</v>
      </c>
      <c r="N319" s="2798">
        <v>500</v>
      </c>
      <c r="O319" s="2798">
        <v>312</v>
      </c>
      <c r="P319" s="2798">
        <v>271</v>
      </c>
      <c r="Q319" s="2798">
        <v>446</v>
      </c>
      <c r="R319" s="3096">
        <v>7247</v>
      </c>
      <c r="S319" s="2797"/>
      <c r="T319" s="2800">
        <v>242431</v>
      </c>
      <c r="U319" s="3103"/>
      <c r="W319" s="2943"/>
    </row>
    <row r="320" spans="1:24" ht="21.75" customHeight="1">
      <c r="A320" s="3102"/>
      <c r="B320" s="3104" t="s">
        <v>1274</v>
      </c>
      <c r="C320" s="3039"/>
      <c r="D320" s="2858"/>
      <c r="E320" s="2858"/>
      <c r="F320" s="2858"/>
      <c r="G320" s="2858"/>
      <c r="H320" s="2858"/>
      <c r="I320" s="2858"/>
      <c r="J320" s="2858"/>
      <c r="K320" s="2858"/>
      <c r="L320" s="2858"/>
      <c r="M320" s="2858"/>
      <c r="N320" s="2858"/>
      <c r="O320" s="2858"/>
      <c r="P320" s="2858"/>
      <c r="Q320" s="2858"/>
      <c r="R320" s="3105"/>
      <c r="S320" s="2840"/>
      <c r="T320" s="2803" t="s">
        <v>996</v>
      </c>
      <c r="U320" s="2825"/>
      <c r="V320" s="2959"/>
      <c r="W320" s="371"/>
    </row>
    <row r="321" spans="1:23" ht="23.25" customHeight="1">
      <c r="A321" s="3064"/>
      <c r="B321" s="3106" t="s">
        <v>1275</v>
      </c>
      <c r="C321" s="3107"/>
      <c r="D321" s="2818"/>
      <c r="E321" s="2947"/>
      <c r="F321" s="2947"/>
      <c r="G321" s="2947"/>
      <c r="H321" s="2947"/>
      <c r="I321" s="2947"/>
      <c r="J321" s="2947"/>
      <c r="K321" s="2947"/>
      <c r="L321" s="2947"/>
      <c r="M321" s="2947"/>
      <c r="N321" s="2947"/>
      <c r="O321" s="2947"/>
      <c r="P321" s="2947"/>
      <c r="Q321" s="2947"/>
      <c r="R321" s="2947"/>
      <c r="S321" s="2947"/>
      <c r="T321" s="2807">
        <v>242767</v>
      </c>
      <c r="U321" s="2822"/>
      <c r="V321" s="2823"/>
      <c r="W321" s="2999"/>
    </row>
    <row r="322" spans="1:23" ht="20.25" customHeight="1">
      <c r="A322" s="3267" t="s">
        <v>0</v>
      </c>
      <c r="B322" s="3301" t="s">
        <v>969</v>
      </c>
      <c r="C322" s="3267" t="s">
        <v>970</v>
      </c>
      <c r="D322" s="3298" t="s">
        <v>971</v>
      </c>
      <c r="E322" s="3299"/>
      <c r="F322" s="3299"/>
      <c r="G322" s="3299"/>
      <c r="H322" s="3299"/>
      <c r="I322" s="3299"/>
      <c r="J322" s="3299"/>
      <c r="K322" s="3299"/>
      <c r="L322" s="3299"/>
      <c r="M322" s="3299"/>
      <c r="N322" s="3299"/>
      <c r="O322" s="3299"/>
      <c r="P322" s="3299"/>
      <c r="Q322" s="3300"/>
      <c r="R322" s="3263" t="s">
        <v>427</v>
      </c>
      <c r="S322" s="3263" t="s">
        <v>327</v>
      </c>
      <c r="T322" s="3263" t="s">
        <v>1439</v>
      </c>
      <c r="U322" s="3266" t="s">
        <v>2</v>
      </c>
      <c r="V322" s="3266"/>
      <c r="W322" s="3267" t="s">
        <v>5</v>
      </c>
    </row>
    <row r="323" spans="1:23" ht="24.75" customHeight="1">
      <c r="A323" s="3268"/>
      <c r="B323" s="3268"/>
      <c r="C323" s="3268"/>
      <c r="D323" s="2768" t="s">
        <v>973</v>
      </c>
      <c r="E323" s="2768" t="s">
        <v>974</v>
      </c>
      <c r="F323" s="2768" t="s">
        <v>974</v>
      </c>
      <c r="G323" s="2768" t="s">
        <v>974</v>
      </c>
      <c r="H323" s="2768" t="s">
        <v>974</v>
      </c>
      <c r="I323" s="2768" t="s">
        <v>974</v>
      </c>
      <c r="J323" s="2768" t="s">
        <v>974</v>
      </c>
      <c r="K323" s="2768" t="s">
        <v>974</v>
      </c>
      <c r="L323" s="2768" t="s">
        <v>974</v>
      </c>
      <c r="M323" s="2768" t="s">
        <v>974</v>
      </c>
      <c r="N323" s="2768" t="s">
        <v>974</v>
      </c>
      <c r="O323" s="2768" t="s">
        <v>974</v>
      </c>
      <c r="P323" s="2768" t="s">
        <v>974</v>
      </c>
      <c r="Q323" s="2769" t="s">
        <v>975</v>
      </c>
      <c r="R323" s="3264"/>
      <c r="S323" s="3279"/>
      <c r="T323" s="3264"/>
      <c r="U323" s="3261" t="s">
        <v>976</v>
      </c>
      <c r="V323" s="3263" t="s">
        <v>977</v>
      </c>
      <c r="W323" s="3268"/>
    </row>
    <row r="324" spans="1:23" ht="21.75" customHeight="1">
      <c r="A324" s="3269"/>
      <c r="B324" s="3274"/>
      <c r="C324" s="3274"/>
      <c r="D324" s="332" t="s">
        <v>39</v>
      </c>
      <c r="E324" s="332" t="s">
        <v>978</v>
      </c>
      <c r="F324" s="332" t="s">
        <v>979</v>
      </c>
      <c r="G324" s="332" t="s">
        <v>980</v>
      </c>
      <c r="H324" s="332" t="s">
        <v>981</v>
      </c>
      <c r="I324" s="332" t="s">
        <v>982</v>
      </c>
      <c r="J324" s="332" t="s">
        <v>983</v>
      </c>
      <c r="K324" s="332" t="s">
        <v>984</v>
      </c>
      <c r="L324" s="332" t="s">
        <v>985</v>
      </c>
      <c r="M324" s="332" t="s">
        <v>986</v>
      </c>
      <c r="N324" s="332" t="s">
        <v>45</v>
      </c>
      <c r="O324" s="332" t="s">
        <v>987</v>
      </c>
      <c r="P324" s="332" t="s">
        <v>988</v>
      </c>
      <c r="Q324" s="333" t="s">
        <v>76</v>
      </c>
      <c r="R324" s="3278"/>
      <c r="S324" s="3280"/>
      <c r="T324" s="3265"/>
      <c r="U324" s="3262"/>
      <c r="V324" s="3213"/>
      <c r="W324" s="3269"/>
    </row>
    <row r="325" spans="1:23" ht="18.75" customHeight="1">
      <c r="A325" s="2993"/>
      <c r="B325" s="3104" t="s">
        <v>1276</v>
      </c>
      <c r="C325" s="3038"/>
      <c r="D325" s="2803"/>
      <c r="E325" s="2847"/>
      <c r="F325" s="3108"/>
      <c r="G325" s="3068"/>
      <c r="H325" s="2847"/>
      <c r="I325" s="2847"/>
      <c r="J325" s="3108"/>
      <c r="K325" s="2847"/>
      <c r="L325" s="2847"/>
      <c r="M325" s="3108"/>
      <c r="N325" s="2847"/>
      <c r="O325" s="2847"/>
      <c r="P325" s="3108"/>
      <c r="Q325" s="3068"/>
      <c r="R325" s="3068"/>
      <c r="S325" s="2847"/>
      <c r="T325" s="362"/>
      <c r="U325" s="2813"/>
      <c r="V325" s="3109"/>
      <c r="W325" s="362"/>
    </row>
    <row r="326" spans="1:23" ht="18.75" customHeight="1">
      <c r="A326" s="2993"/>
      <c r="B326" s="3110" t="s">
        <v>1277</v>
      </c>
      <c r="C326" s="3094"/>
      <c r="D326" s="2798"/>
      <c r="E326" s="2797"/>
      <c r="F326" s="2797"/>
      <c r="G326" s="2797"/>
      <c r="H326" s="2797"/>
      <c r="I326" s="2797"/>
      <c r="J326" s="2797"/>
      <c r="K326" s="2797"/>
      <c r="L326" s="2797"/>
      <c r="M326" s="2797"/>
      <c r="N326" s="2797"/>
      <c r="O326" s="2797"/>
      <c r="P326" s="2797"/>
      <c r="Q326" s="2797"/>
      <c r="R326" s="2797"/>
      <c r="S326" s="2797"/>
      <c r="T326" s="2799"/>
      <c r="U326" s="2799"/>
      <c r="V326" s="2799"/>
      <c r="W326" s="2799"/>
    </row>
    <row r="327" spans="1:23" ht="15.75">
      <c r="A327" s="2993"/>
      <c r="B327" s="3110" t="s">
        <v>1278</v>
      </c>
      <c r="C327" s="2797" t="s">
        <v>1045</v>
      </c>
      <c r="D327" s="2798">
        <v>16</v>
      </c>
      <c r="E327" s="2797">
        <v>29</v>
      </c>
      <c r="F327" s="2797">
        <v>1</v>
      </c>
      <c r="G327" s="2797">
        <v>12</v>
      </c>
      <c r="H327" s="2797">
        <v>17</v>
      </c>
      <c r="I327" s="2797">
        <v>4</v>
      </c>
      <c r="J327" s="2797">
        <v>58</v>
      </c>
      <c r="K327" s="2797">
        <v>146</v>
      </c>
      <c r="L327" s="2797">
        <v>14</v>
      </c>
      <c r="M327" s="2797">
        <v>15</v>
      </c>
      <c r="N327" s="2797">
        <v>5</v>
      </c>
      <c r="O327" s="2797">
        <v>21</v>
      </c>
      <c r="P327" s="2797">
        <v>7</v>
      </c>
      <c r="Q327" s="2797">
        <v>29</v>
      </c>
      <c r="R327" s="2797">
        <v>374</v>
      </c>
      <c r="S327" s="2797"/>
      <c r="T327" s="2800">
        <v>242431</v>
      </c>
      <c r="U327" s="2799"/>
      <c r="V327" s="2799"/>
      <c r="W327" s="2799"/>
    </row>
    <row r="328" spans="1:23" ht="15.75">
      <c r="A328" s="2801"/>
      <c r="B328" s="2953" t="s">
        <v>1279</v>
      </c>
      <c r="C328" s="3111">
        <v>100</v>
      </c>
      <c r="D328" s="2798"/>
      <c r="E328" s="2797"/>
      <c r="F328" s="2797"/>
      <c r="G328" s="2797"/>
      <c r="H328" s="2797"/>
      <c r="I328" s="2797"/>
      <c r="J328" s="2797"/>
      <c r="K328" s="2797"/>
      <c r="L328" s="2797"/>
      <c r="M328" s="2797"/>
      <c r="N328" s="2797"/>
      <c r="O328" s="2797"/>
      <c r="P328" s="2797"/>
      <c r="Q328" s="2797"/>
      <c r="R328" s="2797"/>
      <c r="S328" s="2797"/>
      <c r="T328" s="2803" t="s">
        <v>996</v>
      </c>
      <c r="U328" s="2799"/>
      <c r="V328" s="2799"/>
      <c r="W328" s="2799"/>
    </row>
    <row r="329" spans="1:23" ht="15.75">
      <c r="A329" s="3112"/>
      <c r="B329" s="2883" t="s">
        <v>1280</v>
      </c>
      <c r="C329" s="3094"/>
      <c r="D329" s="2798"/>
      <c r="E329" s="2797"/>
      <c r="F329" s="2797"/>
      <c r="G329" s="2797"/>
      <c r="H329" s="2797"/>
      <c r="I329" s="2797"/>
      <c r="J329" s="2797"/>
      <c r="K329" s="2797"/>
      <c r="L329" s="2797"/>
      <c r="M329" s="2797"/>
      <c r="N329" s="2797"/>
      <c r="O329" s="2797"/>
      <c r="P329" s="2797"/>
      <c r="Q329" s="2797"/>
      <c r="R329" s="2797"/>
      <c r="S329" s="2797"/>
      <c r="T329" s="2807">
        <v>242767</v>
      </c>
      <c r="U329" s="2799"/>
      <c r="V329" s="2799"/>
      <c r="W329" s="2799"/>
    </row>
    <row r="330" spans="1:23" ht="15.75">
      <c r="A330" s="3113"/>
      <c r="B330" s="3093" t="s">
        <v>1281</v>
      </c>
      <c r="C330" s="3094"/>
      <c r="D330" s="2798"/>
      <c r="E330" s="2797"/>
      <c r="F330" s="2797"/>
      <c r="G330" s="2797"/>
      <c r="H330" s="2797"/>
      <c r="I330" s="2797"/>
      <c r="J330" s="2797"/>
      <c r="K330" s="2797"/>
      <c r="L330" s="2797"/>
      <c r="M330" s="2797"/>
      <c r="N330" s="2797"/>
      <c r="O330" s="2797"/>
      <c r="P330" s="2797"/>
      <c r="Q330" s="2797"/>
      <c r="R330" s="2797"/>
      <c r="S330" s="2797"/>
      <c r="T330" s="2799"/>
      <c r="U330" s="2799"/>
      <c r="V330" s="2799"/>
      <c r="W330" s="2799"/>
    </row>
    <row r="331" spans="1:23" ht="15.75">
      <c r="A331" s="3114"/>
      <c r="B331" s="3093" t="s">
        <v>1282</v>
      </c>
      <c r="C331" s="3094"/>
      <c r="D331" s="2798"/>
      <c r="E331" s="2797"/>
      <c r="F331" s="2797"/>
      <c r="G331" s="2797"/>
      <c r="H331" s="2797"/>
      <c r="I331" s="2797"/>
      <c r="J331" s="2797"/>
      <c r="K331" s="2797"/>
      <c r="L331" s="2797"/>
      <c r="M331" s="2797"/>
      <c r="N331" s="2797"/>
      <c r="O331" s="2797"/>
      <c r="P331" s="2797"/>
      <c r="Q331" s="2797"/>
      <c r="R331" s="2797"/>
      <c r="S331" s="2797"/>
      <c r="T331" s="2799"/>
      <c r="U331" s="2799"/>
      <c r="V331" s="2799"/>
      <c r="W331" s="2799"/>
    </row>
    <row r="332" spans="1:23" ht="15.75">
      <c r="A332" s="3115"/>
      <c r="B332" s="3093" t="s">
        <v>1283</v>
      </c>
      <c r="C332" s="3094"/>
      <c r="D332" s="2798"/>
      <c r="E332" s="2797"/>
      <c r="F332" s="2797"/>
      <c r="G332" s="2797"/>
      <c r="H332" s="2797"/>
      <c r="I332" s="2797"/>
      <c r="J332" s="2797"/>
      <c r="K332" s="2797"/>
      <c r="L332" s="2797"/>
      <c r="M332" s="2797"/>
      <c r="N332" s="2797"/>
      <c r="O332" s="2797"/>
      <c r="P332" s="2797"/>
      <c r="Q332" s="2797"/>
      <c r="R332" s="2797"/>
      <c r="S332" s="2797"/>
      <c r="T332" s="2799"/>
      <c r="U332" s="2799"/>
      <c r="V332" s="2799"/>
      <c r="W332" s="2799"/>
    </row>
    <row r="333" spans="1:23" ht="15.75">
      <c r="A333" s="3116"/>
      <c r="B333" s="2883" t="s">
        <v>1284</v>
      </c>
      <c r="C333" s="2797" t="s">
        <v>1045</v>
      </c>
      <c r="D333" s="2798">
        <v>16</v>
      </c>
      <c r="E333" s="2797">
        <v>29</v>
      </c>
      <c r="F333" s="2797">
        <v>1</v>
      </c>
      <c r="G333" s="2797">
        <v>12</v>
      </c>
      <c r="H333" s="2797">
        <v>17</v>
      </c>
      <c r="I333" s="2797">
        <v>4</v>
      </c>
      <c r="J333" s="2797">
        <v>58</v>
      </c>
      <c r="K333" s="2797">
        <v>146</v>
      </c>
      <c r="L333" s="2797">
        <v>14</v>
      </c>
      <c r="M333" s="2797">
        <v>15</v>
      </c>
      <c r="N333" s="2797">
        <v>5</v>
      </c>
      <c r="O333" s="2797">
        <v>21</v>
      </c>
      <c r="P333" s="2797">
        <v>7</v>
      </c>
      <c r="Q333" s="2797">
        <v>29</v>
      </c>
      <c r="R333" s="2797">
        <f>SUM(D333:Q333)</f>
        <v>374</v>
      </c>
      <c r="S333" s="2797"/>
      <c r="T333" s="2799"/>
      <c r="U333" s="2799"/>
      <c r="V333" s="2799"/>
      <c r="W333" s="2799"/>
    </row>
    <row r="334" spans="1:23" ht="15.75">
      <c r="A334" s="3116"/>
      <c r="B334" s="2883"/>
      <c r="C334" s="2797">
        <v>100</v>
      </c>
      <c r="D334" s="2798"/>
      <c r="E334" s="2797"/>
      <c r="F334" s="2797"/>
      <c r="G334" s="2797"/>
      <c r="H334" s="2797"/>
      <c r="I334" s="2797"/>
      <c r="J334" s="2797"/>
      <c r="K334" s="2797"/>
      <c r="L334" s="2797"/>
      <c r="M334" s="2797"/>
      <c r="N334" s="2797"/>
      <c r="O334" s="2797"/>
      <c r="P334" s="2797"/>
      <c r="Q334" s="2797"/>
      <c r="R334" s="2797"/>
      <c r="S334" s="2797"/>
      <c r="T334" s="2799"/>
      <c r="U334" s="2799"/>
      <c r="V334" s="2799"/>
      <c r="W334" s="2799"/>
    </row>
    <row r="335" spans="1:23" ht="15.75">
      <c r="A335" s="3116"/>
      <c r="B335" s="3117" t="s">
        <v>1285</v>
      </c>
      <c r="C335" s="2797" t="s">
        <v>1286</v>
      </c>
      <c r="D335" s="2798">
        <v>16</v>
      </c>
      <c r="E335" s="2797">
        <v>29</v>
      </c>
      <c r="F335" s="2797">
        <v>1</v>
      </c>
      <c r="G335" s="2797">
        <v>12</v>
      </c>
      <c r="H335" s="2797">
        <v>17</v>
      </c>
      <c r="I335" s="2797">
        <v>4</v>
      </c>
      <c r="J335" s="2797">
        <v>58</v>
      </c>
      <c r="K335" s="2797">
        <v>146</v>
      </c>
      <c r="L335" s="2797">
        <v>14</v>
      </c>
      <c r="M335" s="2797">
        <v>15</v>
      </c>
      <c r="N335" s="2797">
        <v>5</v>
      </c>
      <c r="O335" s="2797">
        <v>21</v>
      </c>
      <c r="P335" s="2797">
        <v>7</v>
      </c>
      <c r="Q335" s="2797">
        <v>29</v>
      </c>
      <c r="R335" s="2797">
        <f>SUM(D335:Q335)</f>
        <v>374</v>
      </c>
      <c r="S335" s="2797"/>
      <c r="T335" s="2799"/>
      <c r="U335" s="2799"/>
      <c r="V335" s="2799"/>
      <c r="W335" s="2799"/>
    </row>
    <row r="336" spans="1:23" ht="15.75">
      <c r="A336" s="3033"/>
      <c r="B336" s="3118"/>
      <c r="C336" s="2840">
        <v>100</v>
      </c>
      <c r="D336" s="2858"/>
      <c r="E336" s="2840"/>
      <c r="F336" s="2825"/>
      <c r="G336" s="2959"/>
      <c r="H336" s="2959"/>
      <c r="I336" s="2959"/>
      <c r="J336" s="2959"/>
      <c r="K336" s="2959"/>
      <c r="L336" s="2959"/>
      <c r="M336" s="2959"/>
      <c r="N336" s="2959"/>
      <c r="O336" s="2959"/>
      <c r="P336" s="2959"/>
      <c r="Q336" s="2959"/>
      <c r="R336" s="3105"/>
      <c r="S336" s="2840"/>
      <c r="T336" s="371"/>
      <c r="U336" s="371"/>
      <c r="V336" s="371"/>
      <c r="W336" s="371"/>
    </row>
    <row r="337" spans="1:23" ht="15.75">
      <c r="A337" s="3119"/>
      <c r="B337" s="3120" t="s">
        <v>427</v>
      </c>
      <c r="C337" s="2978"/>
      <c r="D337" s="3044"/>
      <c r="E337" s="3044"/>
      <c r="F337" s="3044"/>
      <c r="G337" s="3044"/>
      <c r="H337" s="3044"/>
      <c r="I337" s="3044"/>
      <c r="J337" s="3044"/>
      <c r="K337" s="3044"/>
      <c r="L337" s="3044"/>
      <c r="M337" s="3044"/>
      <c r="N337" s="3044"/>
      <c r="O337" s="3044"/>
      <c r="P337" s="3044"/>
      <c r="Q337" s="3044"/>
      <c r="R337" s="2978"/>
      <c r="S337" s="2978"/>
      <c r="T337" s="3121"/>
      <c r="U337" s="3122">
        <v>13850</v>
      </c>
      <c r="V337" s="2867" t="s">
        <v>319</v>
      </c>
      <c r="W337" s="2980" t="s">
        <v>1287</v>
      </c>
    </row>
    <row r="338" spans="1:23" ht="15.75">
      <c r="A338" s="2927"/>
    </row>
    <row r="339" spans="1:23">
      <c r="A339" s="3123"/>
      <c r="S339" s="3124"/>
      <c r="T339" s="3124"/>
      <c r="U339" s="3124"/>
    </row>
    <row r="340" spans="1:23">
      <c r="S340" s="3124" t="s">
        <v>579</v>
      </c>
      <c r="T340" s="3124"/>
      <c r="U340" s="3125">
        <f>U41+U100+U161+U256+U337</f>
        <v>113027</v>
      </c>
    </row>
  </sheetData>
  <mergeCells count="189">
    <mergeCell ref="W322:W324"/>
    <mergeCell ref="U323:U324"/>
    <mergeCell ref="V323:V324"/>
    <mergeCell ref="T277:T279"/>
    <mergeCell ref="A322:A324"/>
    <mergeCell ref="B322:B324"/>
    <mergeCell ref="C322:C324"/>
    <mergeCell ref="D322:Q322"/>
    <mergeCell ref="R322:R324"/>
    <mergeCell ref="S322:S324"/>
    <mergeCell ref="T322:T324"/>
    <mergeCell ref="U322:V322"/>
    <mergeCell ref="U277:V277"/>
    <mergeCell ref="W277:W279"/>
    <mergeCell ref="U278:U279"/>
    <mergeCell ref="V278:V279"/>
    <mergeCell ref="B297:W297"/>
    <mergeCell ref="B298:W298"/>
    <mergeCell ref="C303:N303"/>
    <mergeCell ref="A304:A306"/>
    <mergeCell ref="B304:B306"/>
    <mergeCell ref="C304:C306"/>
    <mergeCell ref="D304:Q304"/>
    <mergeCell ref="R304:R306"/>
    <mergeCell ref="S304:S306"/>
    <mergeCell ref="T304:T306"/>
    <mergeCell ref="U304:V304"/>
    <mergeCell ref="W304:W306"/>
    <mergeCell ref="U305:U306"/>
    <mergeCell ref="V305:V306"/>
    <mergeCell ref="A277:A279"/>
    <mergeCell ref="B277:B279"/>
    <mergeCell ref="C277:C279"/>
    <mergeCell ref="D277:Q277"/>
    <mergeCell ref="R277:R279"/>
    <mergeCell ref="S277:S279"/>
    <mergeCell ref="T237:T239"/>
    <mergeCell ref="U237:V237"/>
    <mergeCell ref="W237:W239"/>
    <mergeCell ref="U238:U239"/>
    <mergeCell ref="V238:V239"/>
    <mergeCell ref="A237:A239"/>
    <mergeCell ref="B237:B239"/>
    <mergeCell ref="C237:C239"/>
    <mergeCell ref="D237:Q237"/>
    <mergeCell ref="R237:R239"/>
    <mergeCell ref="S237:S239"/>
    <mergeCell ref="A257:W257"/>
    <mergeCell ref="A258:W258"/>
    <mergeCell ref="A264:A266"/>
    <mergeCell ref="B264:B266"/>
    <mergeCell ref="C264:C266"/>
    <mergeCell ref="D264:Q264"/>
    <mergeCell ref="R264:R266"/>
    <mergeCell ref="S264:S266"/>
    <mergeCell ref="T264:T266"/>
    <mergeCell ref="U264:V264"/>
    <mergeCell ref="W264:W266"/>
    <mergeCell ref="U265:U266"/>
    <mergeCell ref="V265:V266"/>
    <mergeCell ref="S212:S214"/>
    <mergeCell ref="T212:T214"/>
    <mergeCell ref="U212:V212"/>
    <mergeCell ref="W212:W214"/>
    <mergeCell ref="U213:U214"/>
    <mergeCell ref="V213:V214"/>
    <mergeCell ref="S192:S194"/>
    <mergeCell ref="T192:T194"/>
    <mergeCell ref="U192:V192"/>
    <mergeCell ref="W192:W194"/>
    <mergeCell ref="U193:U194"/>
    <mergeCell ref="V193:V194"/>
    <mergeCell ref="A212:A214"/>
    <mergeCell ref="B212:B214"/>
    <mergeCell ref="C212:C214"/>
    <mergeCell ref="D212:Q212"/>
    <mergeCell ref="R212:R214"/>
    <mergeCell ref="A192:A194"/>
    <mergeCell ref="B192:B194"/>
    <mergeCell ref="C192:C194"/>
    <mergeCell ref="D192:Q192"/>
    <mergeCell ref="R192:R194"/>
    <mergeCell ref="U175:V175"/>
    <mergeCell ref="W175:W177"/>
    <mergeCell ref="U176:U177"/>
    <mergeCell ref="V176:V177"/>
    <mergeCell ref="L178:L180"/>
    <mergeCell ref="L182:L184"/>
    <mergeCell ref="A164:W164"/>
    <mergeCell ref="A165:W165"/>
    <mergeCell ref="A166:V166"/>
    <mergeCell ref="A175:A177"/>
    <mergeCell ref="B175:B177"/>
    <mergeCell ref="C175:C177"/>
    <mergeCell ref="D175:Q175"/>
    <mergeCell ref="R175:R177"/>
    <mergeCell ref="S175:S177"/>
    <mergeCell ref="T175:T177"/>
    <mergeCell ref="U143:V143"/>
    <mergeCell ref="W143:W145"/>
    <mergeCell ref="U144:U145"/>
    <mergeCell ref="V144:V145"/>
    <mergeCell ref="T124:T126"/>
    <mergeCell ref="U124:V124"/>
    <mergeCell ref="W124:W126"/>
    <mergeCell ref="U125:U126"/>
    <mergeCell ref="V125:V126"/>
    <mergeCell ref="S114:S116"/>
    <mergeCell ref="T114:T116"/>
    <mergeCell ref="E119:E121"/>
    <mergeCell ref="J119:J121"/>
    <mergeCell ref="O119:O121"/>
    <mergeCell ref="P119:P121"/>
    <mergeCell ref="C107:O107"/>
    <mergeCell ref="C108:T108"/>
    <mergeCell ref="A143:A145"/>
    <mergeCell ref="B143:B145"/>
    <mergeCell ref="C143:C145"/>
    <mergeCell ref="D143:Q143"/>
    <mergeCell ref="R143:R145"/>
    <mergeCell ref="A124:A126"/>
    <mergeCell ref="B124:B126"/>
    <mergeCell ref="C124:C126"/>
    <mergeCell ref="D124:Q124"/>
    <mergeCell ref="R124:R126"/>
    <mergeCell ref="S143:S145"/>
    <mergeCell ref="T143:T145"/>
    <mergeCell ref="S124:S126"/>
    <mergeCell ref="U22:V22"/>
    <mergeCell ref="W22:W24"/>
    <mergeCell ref="U82:V82"/>
    <mergeCell ref="W82:W84"/>
    <mergeCell ref="U83:U84"/>
    <mergeCell ref="V83:V84"/>
    <mergeCell ref="A101:W101"/>
    <mergeCell ref="A102:W102"/>
    <mergeCell ref="U114:V114"/>
    <mergeCell ref="W114:W116"/>
    <mergeCell ref="U115:U116"/>
    <mergeCell ref="V115:V116"/>
    <mergeCell ref="A82:A84"/>
    <mergeCell ref="B82:B84"/>
    <mergeCell ref="C82:C84"/>
    <mergeCell ref="D82:Q82"/>
    <mergeCell ref="R82:R84"/>
    <mergeCell ref="S82:S84"/>
    <mergeCell ref="T82:T84"/>
    <mergeCell ref="A114:A116"/>
    <mergeCell ref="B114:B116"/>
    <mergeCell ref="C114:C116"/>
    <mergeCell ref="D114:Q114"/>
    <mergeCell ref="R114:R116"/>
    <mergeCell ref="A42:W42"/>
    <mergeCell ref="A43:W43"/>
    <mergeCell ref="A61:A63"/>
    <mergeCell ref="B61:B63"/>
    <mergeCell ref="C61:C63"/>
    <mergeCell ref="D61:Q61"/>
    <mergeCell ref="R61:R63"/>
    <mergeCell ref="S61:S63"/>
    <mergeCell ref="T61:T63"/>
    <mergeCell ref="U61:V61"/>
    <mergeCell ref="W61:W63"/>
    <mergeCell ref="U62:U63"/>
    <mergeCell ref="V62:V63"/>
    <mergeCell ref="U23:U24"/>
    <mergeCell ref="V23:V24"/>
    <mergeCell ref="T9:T11"/>
    <mergeCell ref="U9:V9"/>
    <mergeCell ref="W9:W11"/>
    <mergeCell ref="A1:W1"/>
    <mergeCell ref="A2:W2"/>
    <mergeCell ref="A3:W3"/>
    <mergeCell ref="A4:B4"/>
    <mergeCell ref="A9:A11"/>
    <mergeCell ref="B9:B11"/>
    <mergeCell ref="C9:C11"/>
    <mergeCell ref="D9:Q9"/>
    <mergeCell ref="R9:R11"/>
    <mergeCell ref="S9:S11"/>
    <mergeCell ref="U10:U11"/>
    <mergeCell ref="V10:V11"/>
    <mergeCell ref="A22:A24"/>
    <mergeCell ref="B22:B24"/>
    <mergeCell ref="C22:C24"/>
    <mergeCell ref="D22:Q22"/>
    <mergeCell ref="R22:R24"/>
    <mergeCell ref="S22:S24"/>
    <mergeCell ref="T22:T24"/>
  </mergeCells>
  <printOptions horizontalCentered="1" verticalCentered="1"/>
  <pageMargins left="0.11811023622047245" right="0.11811023622047245" top="0.15748031496062992" bottom="0.15748031496062992" header="0" footer="0"/>
  <pageSetup paperSize="9"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opLeftCell="A40" workbookViewId="0">
      <selection activeCell="F10" sqref="F10"/>
    </sheetView>
  </sheetViews>
  <sheetFormatPr defaultColWidth="8.625" defaultRowHeight="18.75"/>
  <cols>
    <col min="1" max="1" width="5.125" style="413" customWidth="1"/>
    <col min="2" max="2" width="47.625" style="413" customWidth="1"/>
    <col min="3" max="3" width="12" style="413" customWidth="1"/>
    <col min="4" max="4" width="11.375" style="413" customWidth="1"/>
    <col min="5" max="5" width="9.625" style="413" customWidth="1"/>
    <col min="6" max="6" width="10.375" style="413" customWidth="1"/>
    <col min="7" max="7" width="8.375" style="413" customWidth="1"/>
    <col min="8" max="8" width="11.625" style="413" customWidth="1"/>
    <col min="9" max="256" width="8.625" style="413"/>
    <col min="257" max="257" width="5.125" style="413" customWidth="1"/>
    <col min="258" max="258" width="47.625" style="413" customWidth="1"/>
    <col min="259" max="259" width="12" style="413" customWidth="1"/>
    <col min="260" max="260" width="11.375" style="413" customWidth="1"/>
    <col min="261" max="261" width="9.625" style="413" customWidth="1"/>
    <col min="262" max="262" width="10.375" style="413" customWidth="1"/>
    <col min="263" max="263" width="8.375" style="413" customWidth="1"/>
    <col min="264" max="264" width="11.625" style="413" customWidth="1"/>
    <col min="265" max="512" width="8.625" style="413"/>
    <col min="513" max="513" width="5.125" style="413" customWidth="1"/>
    <col min="514" max="514" width="47.625" style="413" customWidth="1"/>
    <col min="515" max="515" width="12" style="413" customWidth="1"/>
    <col min="516" max="516" width="11.375" style="413" customWidth="1"/>
    <col min="517" max="517" width="9.625" style="413" customWidth="1"/>
    <col min="518" max="518" width="10.375" style="413" customWidth="1"/>
    <col min="519" max="519" width="8.375" style="413" customWidth="1"/>
    <col min="520" max="520" width="11.625" style="413" customWidth="1"/>
    <col min="521" max="768" width="8.625" style="413"/>
    <col min="769" max="769" width="5.125" style="413" customWidth="1"/>
    <col min="770" max="770" width="47.625" style="413" customWidth="1"/>
    <col min="771" max="771" width="12" style="413" customWidth="1"/>
    <col min="772" max="772" width="11.375" style="413" customWidth="1"/>
    <col min="773" max="773" width="9.625" style="413" customWidth="1"/>
    <col min="774" max="774" width="10.375" style="413" customWidth="1"/>
    <col min="775" max="775" width="8.375" style="413" customWidth="1"/>
    <col min="776" max="776" width="11.625" style="413" customWidth="1"/>
    <col min="777" max="1024" width="8.625" style="413"/>
    <col min="1025" max="1025" width="5.125" style="413" customWidth="1"/>
    <col min="1026" max="1026" width="47.625" style="413" customWidth="1"/>
    <col min="1027" max="1027" width="12" style="413" customWidth="1"/>
    <col min="1028" max="1028" width="11.375" style="413" customWidth="1"/>
    <col min="1029" max="1029" width="9.625" style="413" customWidth="1"/>
    <col min="1030" max="1030" width="10.375" style="413" customWidth="1"/>
    <col min="1031" max="1031" width="8.375" style="413" customWidth="1"/>
    <col min="1032" max="1032" width="11.625" style="413" customWidth="1"/>
    <col min="1033" max="1280" width="8.625" style="413"/>
    <col min="1281" max="1281" width="5.125" style="413" customWidth="1"/>
    <col min="1282" max="1282" width="47.625" style="413" customWidth="1"/>
    <col min="1283" max="1283" width="12" style="413" customWidth="1"/>
    <col min="1284" max="1284" width="11.375" style="413" customWidth="1"/>
    <col min="1285" max="1285" width="9.625" style="413" customWidth="1"/>
    <col min="1286" max="1286" width="10.375" style="413" customWidth="1"/>
    <col min="1287" max="1287" width="8.375" style="413" customWidth="1"/>
    <col min="1288" max="1288" width="11.625" style="413" customWidth="1"/>
    <col min="1289" max="1536" width="8.625" style="413"/>
    <col min="1537" max="1537" width="5.125" style="413" customWidth="1"/>
    <col min="1538" max="1538" width="47.625" style="413" customWidth="1"/>
    <col min="1539" max="1539" width="12" style="413" customWidth="1"/>
    <col min="1540" max="1540" width="11.375" style="413" customWidth="1"/>
    <col min="1541" max="1541" width="9.625" style="413" customWidth="1"/>
    <col min="1542" max="1542" width="10.375" style="413" customWidth="1"/>
    <col min="1543" max="1543" width="8.375" style="413" customWidth="1"/>
    <col min="1544" max="1544" width="11.625" style="413" customWidth="1"/>
    <col min="1545" max="1792" width="8.625" style="413"/>
    <col min="1793" max="1793" width="5.125" style="413" customWidth="1"/>
    <col min="1794" max="1794" width="47.625" style="413" customWidth="1"/>
    <col min="1795" max="1795" width="12" style="413" customWidth="1"/>
    <col min="1796" max="1796" width="11.375" style="413" customWidth="1"/>
    <col min="1797" max="1797" width="9.625" style="413" customWidth="1"/>
    <col min="1798" max="1798" width="10.375" style="413" customWidth="1"/>
    <col min="1799" max="1799" width="8.375" style="413" customWidth="1"/>
    <col min="1800" max="1800" width="11.625" style="413" customWidth="1"/>
    <col min="1801" max="2048" width="8.625" style="413"/>
    <col min="2049" max="2049" width="5.125" style="413" customWidth="1"/>
    <col min="2050" max="2050" width="47.625" style="413" customWidth="1"/>
    <col min="2051" max="2051" width="12" style="413" customWidth="1"/>
    <col min="2052" max="2052" width="11.375" style="413" customWidth="1"/>
    <col min="2053" max="2053" width="9.625" style="413" customWidth="1"/>
    <col min="2054" max="2054" width="10.375" style="413" customWidth="1"/>
    <col min="2055" max="2055" width="8.375" style="413" customWidth="1"/>
    <col min="2056" max="2056" width="11.625" style="413" customWidth="1"/>
    <col min="2057" max="2304" width="8.625" style="413"/>
    <col min="2305" max="2305" width="5.125" style="413" customWidth="1"/>
    <col min="2306" max="2306" width="47.625" style="413" customWidth="1"/>
    <col min="2307" max="2307" width="12" style="413" customWidth="1"/>
    <col min="2308" max="2308" width="11.375" style="413" customWidth="1"/>
    <col min="2309" max="2309" width="9.625" style="413" customWidth="1"/>
    <col min="2310" max="2310" width="10.375" style="413" customWidth="1"/>
    <col min="2311" max="2311" width="8.375" style="413" customWidth="1"/>
    <col min="2312" max="2312" width="11.625" style="413" customWidth="1"/>
    <col min="2313" max="2560" width="8.625" style="413"/>
    <col min="2561" max="2561" width="5.125" style="413" customWidth="1"/>
    <col min="2562" max="2562" width="47.625" style="413" customWidth="1"/>
    <col min="2563" max="2563" width="12" style="413" customWidth="1"/>
    <col min="2564" max="2564" width="11.375" style="413" customWidth="1"/>
    <col min="2565" max="2565" width="9.625" style="413" customWidth="1"/>
    <col min="2566" max="2566" width="10.375" style="413" customWidth="1"/>
    <col min="2567" max="2567" width="8.375" style="413" customWidth="1"/>
    <col min="2568" max="2568" width="11.625" style="413" customWidth="1"/>
    <col min="2569" max="2816" width="8.625" style="413"/>
    <col min="2817" max="2817" width="5.125" style="413" customWidth="1"/>
    <col min="2818" max="2818" width="47.625" style="413" customWidth="1"/>
    <col min="2819" max="2819" width="12" style="413" customWidth="1"/>
    <col min="2820" max="2820" width="11.375" style="413" customWidth="1"/>
    <col min="2821" max="2821" width="9.625" style="413" customWidth="1"/>
    <col min="2822" max="2822" width="10.375" style="413" customWidth="1"/>
    <col min="2823" max="2823" width="8.375" style="413" customWidth="1"/>
    <col min="2824" max="2824" width="11.625" style="413" customWidth="1"/>
    <col min="2825" max="3072" width="8.625" style="413"/>
    <col min="3073" max="3073" width="5.125" style="413" customWidth="1"/>
    <col min="3074" max="3074" width="47.625" style="413" customWidth="1"/>
    <col min="3075" max="3075" width="12" style="413" customWidth="1"/>
    <col min="3076" max="3076" width="11.375" style="413" customWidth="1"/>
    <col min="3077" max="3077" width="9.625" style="413" customWidth="1"/>
    <col min="3078" max="3078" width="10.375" style="413" customWidth="1"/>
    <col min="3079" max="3079" width="8.375" style="413" customWidth="1"/>
    <col min="3080" max="3080" width="11.625" style="413" customWidth="1"/>
    <col min="3081" max="3328" width="8.625" style="413"/>
    <col min="3329" max="3329" width="5.125" style="413" customWidth="1"/>
    <col min="3330" max="3330" width="47.625" style="413" customWidth="1"/>
    <col min="3331" max="3331" width="12" style="413" customWidth="1"/>
    <col min="3332" max="3332" width="11.375" style="413" customWidth="1"/>
    <col min="3333" max="3333" width="9.625" style="413" customWidth="1"/>
    <col min="3334" max="3334" width="10.375" style="413" customWidth="1"/>
    <col min="3335" max="3335" width="8.375" style="413" customWidth="1"/>
    <col min="3336" max="3336" width="11.625" style="413" customWidth="1"/>
    <col min="3337" max="3584" width="8.625" style="413"/>
    <col min="3585" max="3585" width="5.125" style="413" customWidth="1"/>
    <col min="3586" max="3586" width="47.625" style="413" customWidth="1"/>
    <col min="3587" max="3587" width="12" style="413" customWidth="1"/>
    <col min="3588" max="3588" width="11.375" style="413" customWidth="1"/>
    <col min="3589" max="3589" width="9.625" style="413" customWidth="1"/>
    <col min="3590" max="3590" width="10.375" style="413" customWidth="1"/>
    <col min="3591" max="3591" width="8.375" style="413" customWidth="1"/>
    <col min="3592" max="3592" width="11.625" style="413" customWidth="1"/>
    <col min="3593" max="3840" width="8.625" style="413"/>
    <col min="3841" max="3841" width="5.125" style="413" customWidth="1"/>
    <col min="3842" max="3842" width="47.625" style="413" customWidth="1"/>
    <col min="3843" max="3843" width="12" style="413" customWidth="1"/>
    <col min="3844" max="3844" width="11.375" style="413" customWidth="1"/>
    <col min="3845" max="3845" width="9.625" style="413" customWidth="1"/>
    <col min="3846" max="3846" width="10.375" style="413" customWidth="1"/>
    <col min="3847" max="3847" width="8.375" style="413" customWidth="1"/>
    <col min="3848" max="3848" width="11.625" style="413" customWidth="1"/>
    <col min="3849" max="4096" width="8.625" style="413"/>
    <col min="4097" max="4097" width="5.125" style="413" customWidth="1"/>
    <col min="4098" max="4098" width="47.625" style="413" customWidth="1"/>
    <col min="4099" max="4099" width="12" style="413" customWidth="1"/>
    <col min="4100" max="4100" width="11.375" style="413" customWidth="1"/>
    <col min="4101" max="4101" width="9.625" style="413" customWidth="1"/>
    <col min="4102" max="4102" width="10.375" style="413" customWidth="1"/>
    <col min="4103" max="4103" width="8.375" style="413" customWidth="1"/>
    <col min="4104" max="4104" width="11.625" style="413" customWidth="1"/>
    <col min="4105" max="4352" width="8.625" style="413"/>
    <col min="4353" max="4353" width="5.125" style="413" customWidth="1"/>
    <col min="4354" max="4354" width="47.625" style="413" customWidth="1"/>
    <col min="4355" max="4355" width="12" style="413" customWidth="1"/>
    <col min="4356" max="4356" width="11.375" style="413" customWidth="1"/>
    <col min="4357" max="4357" width="9.625" style="413" customWidth="1"/>
    <col min="4358" max="4358" width="10.375" style="413" customWidth="1"/>
    <col min="4359" max="4359" width="8.375" style="413" customWidth="1"/>
    <col min="4360" max="4360" width="11.625" style="413" customWidth="1"/>
    <col min="4361" max="4608" width="8.625" style="413"/>
    <col min="4609" max="4609" width="5.125" style="413" customWidth="1"/>
    <col min="4610" max="4610" width="47.625" style="413" customWidth="1"/>
    <col min="4611" max="4611" width="12" style="413" customWidth="1"/>
    <col min="4612" max="4612" width="11.375" style="413" customWidth="1"/>
    <col min="4613" max="4613" width="9.625" style="413" customWidth="1"/>
    <col min="4614" max="4614" width="10.375" style="413" customWidth="1"/>
    <col min="4615" max="4615" width="8.375" style="413" customWidth="1"/>
    <col min="4616" max="4616" width="11.625" style="413" customWidth="1"/>
    <col min="4617" max="4864" width="8.625" style="413"/>
    <col min="4865" max="4865" width="5.125" style="413" customWidth="1"/>
    <col min="4866" max="4866" width="47.625" style="413" customWidth="1"/>
    <col min="4867" max="4867" width="12" style="413" customWidth="1"/>
    <col min="4868" max="4868" width="11.375" style="413" customWidth="1"/>
    <col min="4869" max="4869" width="9.625" style="413" customWidth="1"/>
    <col min="4870" max="4870" width="10.375" style="413" customWidth="1"/>
    <col min="4871" max="4871" width="8.375" style="413" customWidth="1"/>
    <col min="4872" max="4872" width="11.625" style="413" customWidth="1"/>
    <col min="4873" max="5120" width="8.625" style="413"/>
    <col min="5121" max="5121" width="5.125" style="413" customWidth="1"/>
    <col min="5122" max="5122" width="47.625" style="413" customWidth="1"/>
    <col min="5123" max="5123" width="12" style="413" customWidth="1"/>
    <col min="5124" max="5124" width="11.375" style="413" customWidth="1"/>
    <col min="5125" max="5125" width="9.625" style="413" customWidth="1"/>
    <col min="5126" max="5126" width="10.375" style="413" customWidth="1"/>
    <col min="5127" max="5127" width="8.375" style="413" customWidth="1"/>
    <col min="5128" max="5128" width="11.625" style="413" customWidth="1"/>
    <col min="5129" max="5376" width="8.625" style="413"/>
    <col min="5377" max="5377" width="5.125" style="413" customWidth="1"/>
    <col min="5378" max="5378" width="47.625" style="413" customWidth="1"/>
    <col min="5379" max="5379" width="12" style="413" customWidth="1"/>
    <col min="5380" max="5380" width="11.375" style="413" customWidth="1"/>
    <col min="5381" max="5381" width="9.625" style="413" customWidth="1"/>
    <col min="5382" max="5382" width="10.375" style="413" customWidth="1"/>
    <col min="5383" max="5383" width="8.375" style="413" customWidth="1"/>
    <col min="5384" max="5384" width="11.625" style="413" customWidth="1"/>
    <col min="5385" max="5632" width="8.625" style="413"/>
    <col min="5633" max="5633" width="5.125" style="413" customWidth="1"/>
    <col min="5634" max="5634" width="47.625" style="413" customWidth="1"/>
    <col min="5635" max="5635" width="12" style="413" customWidth="1"/>
    <col min="5636" max="5636" width="11.375" style="413" customWidth="1"/>
    <col min="5637" max="5637" width="9.625" style="413" customWidth="1"/>
    <col min="5638" max="5638" width="10.375" style="413" customWidth="1"/>
    <col min="5639" max="5639" width="8.375" style="413" customWidth="1"/>
    <col min="5640" max="5640" width="11.625" style="413" customWidth="1"/>
    <col min="5641" max="5888" width="8.625" style="413"/>
    <col min="5889" max="5889" width="5.125" style="413" customWidth="1"/>
    <col min="5890" max="5890" width="47.625" style="413" customWidth="1"/>
    <col min="5891" max="5891" width="12" style="413" customWidth="1"/>
    <col min="5892" max="5892" width="11.375" style="413" customWidth="1"/>
    <col min="5893" max="5893" width="9.625" style="413" customWidth="1"/>
    <col min="5894" max="5894" width="10.375" style="413" customWidth="1"/>
    <col min="5895" max="5895" width="8.375" style="413" customWidth="1"/>
    <col min="5896" max="5896" width="11.625" style="413" customWidth="1"/>
    <col min="5897" max="6144" width="8.625" style="413"/>
    <col min="6145" max="6145" width="5.125" style="413" customWidth="1"/>
    <col min="6146" max="6146" width="47.625" style="413" customWidth="1"/>
    <col min="6147" max="6147" width="12" style="413" customWidth="1"/>
    <col min="6148" max="6148" width="11.375" style="413" customWidth="1"/>
    <col min="6149" max="6149" width="9.625" style="413" customWidth="1"/>
    <col min="6150" max="6150" width="10.375" style="413" customWidth="1"/>
    <col min="6151" max="6151" width="8.375" style="413" customWidth="1"/>
    <col min="6152" max="6152" width="11.625" style="413" customWidth="1"/>
    <col min="6153" max="6400" width="8.625" style="413"/>
    <col min="6401" max="6401" width="5.125" style="413" customWidth="1"/>
    <col min="6402" max="6402" width="47.625" style="413" customWidth="1"/>
    <col min="6403" max="6403" width="12" style="413" customWidth="1"/>
    <col min="6404" max="6404" width="11.375" style="413" customWidth="1"/>
    <col min="6405" max="6405" width="9.625" style="413" customWidth="1"/>
    <col min="6406" max="6406" width="10.375" style="413" customWidth="1"/>
    <col min="6407" max="6407" width="8.375" style="413" customWidth="1"/>
    <col min="6408" max="6408" width="11.625" style="413" customWidth="1"/>
    <col min="6409" max="6656" width="8.625" style="413"/>
    <col min="6657" max="6657" width="5.125" style="413" customWidth="1"/>
    <col min="6658" max="6658" width="47.625" style="413" customWidth="1"/>
    <col min="6659" max="6659" width="12" style="413" customWidth="1"/>
    <col min="6660" max="6660" width="11.375" style="413" customWidth="1"/>
    <col min="6661" max="6661" width="9.625" style="413" customWidth="1"/>
    <col min="6662" max="6662" width="10.375" style="413" customWidth="1"/>
    <col min="6663" max="6663" width="8.375" style="413" customWidth="1"/>
    <col min="6664" max="6664" width="11.625" style="413" customWidth="1"/>
    <col min="6665" max="6912" width="8.625" style="413"/>
    <col min="6913" max="6913" width="5.125" style="413" customWidth="1"/>
    <col min="6914" max="6914" width="47.625" style="413" customWidth="1"/>
    <col min="6915" max="6915" width="12" style="413" customWidth="1"/>
    <col min="6916" max="6916" width="11.375" style="413" customWidth="1"/>
    <col min="6917" max="6917" width="9.625" style="413" customWidth="1"/>
    <col min="6918" max="6918" width="10.375" style="413" customWidth="1"/>
    <col min="6919" max="6919" width="8.375" style="413" customWidth="1"/>
    <col min="6920" max="6920" width="11.625" style="413" customWidth="1"/>
    <col min="6921" max="7168" width="8.625" style="413"/>
    <col min="7169" max="7169" width="5.125" style="413" customWidth="1"/>
    <col min="7170" max="7170" width="47.625" style="413" customWidth="1"/>
    <col min="7171" max="7171" width="12" style="413" customWidth="1"/>
    <col min="7172" max="7172" width="11.375" style="413" customWidth="1"/>
    <col min="7173" max="7173" width="9.625" style="413" customWidth="1"/>
    <col min="7174" max="7174" width="10.375" style="413" customWidth="1"/>
    <col min="7175" max="7175" width="8.375" style="413" customWidth="1"/>
    <col min="7176" max="7176" width="11.625" style="413" customWidth="1"/>
    <col min="7177" max="7424" width="8.625" style="413"/>
    <col min="7425" max="7425" width="5.125" style="413" customWidth="1"/>
    <col min="7426" max="7426" width="47.625" style="413" customWidth="1"/>
    <col min="7427" max="7427" width="12" style="413" customWidth="1"/>
    <col min="7428" max="7428" width="11.375" style="413" customWidth="1"/>
    <col min="7429" max="7429" width="9.625" style="413" customWidth="1"/>
    <col min="7430" max="7430" width="10.375" style="413" customWidth="1"/>
    <col min="7431" max="7431" width="8.375" style="413" customWidth="1"/>
    <col min="7432" max="7432" width="11.625" style="413" customWidth="1"/>
    <col min="7433" max="7680" width="8.625" style="413"/>
    <col min="7681" max="7681" width="5.125" style="413" customWidth="1"/>
    <col min="7682" max="7682" width="47.625" style="413" customWidth="1"/>
    <col min="7683" max="7683" width="12" style="413" customWidth="1"/>
    <col min="7684" max="7684" width="11.375" style="413" customWidth="1"/>
    <col min="7685" max="7685" width="9.625" style="413" customWidth="1"/>
    <col min="7686" max="7686" width="10.375" style="413" customWidth="1"/>
    <col min="7687" max="7687" width="8.375" style="413" customWidth="1"/>
    <col min="7688" max="7688" width="11.625" style="413" customWidth="1"/>
    <col min="7689" max="7936" width="8.625" style="413"/>
    <col min="7937" max="7937" width="5.125" style="413" customWidth="1"/>
    <col min="7938" max="7938" width="47.625" style="413" customWidth="1"/>
    <col min="7939" max="7939" width="12" style="413" customWidth="1"/>
    <col min="7940" max="7940" width="11.375" style="413" customWidth="1"/>
    <col min="7941" max="7941" width="9.625" style="413" customWidth="1"/>
    <col min="7942" max="7942" width="10.375" style="413" customWidth="1"/>
    <col min="7943" max="7943" width="8.375" style="413" customWidth="1"/>
    <col min="7944" max="7944" width="11.625" style="413" customWidth="1"/>
    <col min="7945" max="8192" width="8.625" style="413"/>
    <col min="8193" max="8193" width="5.125" style="413" customWidth="1"/>
    <col min="8194" max="8194" width="47.625" style="413" customWidth="1"/>
    <col min="8195" max="8195" width="12" style="413" customWidth="1"/>
    <col min="8196" max="8196" width="11.375" style="413" customWidth="1"/>
    <col min="8197" max="8197" width="9.625" style="413" customWidth="1"/>
    <col min="8198" max="8198" width="10.375" style="413" customWidth="1"/>
    <col min="8199" max="8199" width="8.375" style="413" customWidth="1"/>
    <col min="8200" max="8200" width="11.625" style="413" customWidth="1"/>
    <col min="8201" max="8448" width="8.625" style="413"/>
    <col min="8449" max="8449" width="5.125" style="413" customWidth="1"/>
    <col min="8450" max="8450" width="47.625" style="413" customWidth="1"/>
    <col min="8451" max="8451" width="12" style="413" customWidth="1"/>
    <col min="8452" max="8452" width="11.375" style="413" customWidth="1"/>
    <col min="8453" max="8453" width="9.625" style="413" customWidth="1"/>
    <col min="8454" max="8454" width="10.375" style="413" customWidth="1"/>
    <col min="8455" max="8455" width="8.375" style="413" customWidth="1"/>
    <col min="8456" max="8456" width="11.625" style="413" customWidth="1"/>
    <col min="8457" max="8704" width="8.625" style="413"/>
    <col min="8705" max="8705" width="5.125" style="413" customWidth="1"/>
    <col min="8706" max="8706" width="47.625" style="413" customWidth="1"/>
    <col min="8707" max="8707" width="12" style="413" customWidth="1"/>
    <col min="8708" max="8708" width="11.375" style="413" customWidth="1"/>
    <col min="8709" max="8709" width="9.625" style="413" customWidth="1"/>
    <col min="8710" max="8710" width="10.375" style="413" customWidth="1"/>
    <col min="8711" max="8711" width="8.375" style="413" customWidth="1"/>
    <col min="8712" max="8712" width="11.625" style="413" customWidth="1"/>
    <col min="8713" max="8960" width="8.625" style="413"/>
    <col min="8961" max="8961" width="5.125" style="413" customWidth="1"/>
    <col min="8962" max="8962" width="47.625" style="413" customWidth="1"/>
    <col min="8963" max="8963" width="12" style="413" customWidth="1"/>
    <col min="8964" max="8964" width="11.375" style="413" customWidth="1"/>
    <col min="8965" max="8965" width="9.625" style="413" customWidth="1"/>
    <col min="8966" max="8966" width="10.375" style="413" customWidth="1"/>
    <col min="8967" max="8967" width="8.375" style="413" customWidth="1"/>
    <col min="8968" max="8968" width="11.625" style="413" customWidth="1"/>
    <col min="8969" max="9216" width="8.625" style="413"/>
    <col min="9217" max="9217" width="5.125" style="413" customWidth="1"/>
    <col min="9218" max="9218" width="47.625" style="413" customWidth="1"/>
    <col min="9219" max="9219" width="12" style="413" customWidth="1"/>
    <col min="9220" max="9220" width="11.375" style="413" customWidth="1"/>
    <col min="9221" max="9221" width="9.625" style="413" customWidth="1"/>
    <col min="9222" max="9222" width="10.375" style="413" customWidth="1"/>
    <col min="9223" max="9223" width="8.375" style="413" customWidth="1"/>
    <col min="9224" max="9224" width="11.625" style="413" customWidth="1"/>
    <col min="9225" max="9472" width="8.625" style="413"/>
    <col min="9473" max="9473" width="5.125" style="413" customWidth="1"/>
    <col min="9474" max="9474" width="47.625" style="413" customWidth="1"/>
    <col min="9475" max="9475" width="12" style="413" customWidth="1"/>
    <col min="9476" max="9476" width="11.375" style="413" customWidth="1"/>
    <col min="9477" max="9477" width="9.625" style="413" customWidth="1"/>
    <col min="9478" max="9478" width="10.375" style="413" customWidth="1"/>
    <col min="9479" max="9479" width="8.375" style="413" customWidth="1"/>
    <col min="9480" max="9480" width="11.625" style="413" customWidth="1"/>
    <col min="9481" max="9728" width="8.625" style="413"/>
    <col min="9729" max="9729" width="5.125" style="413" customWidth="1"/>
    <col min="9730" max="9730" width="47.625" style="413" customWidth="1"/>
    <col min="9731" max="9731" width="12" style="413" customWidth="1"/>
    <col min="9732" max="9732" width="11.375" style="413" customWidth="1"/>
    <col min="9733" max="9733" width="9.625" style="413" customWidth="1"/>
    <col min="9734" max="9734" width="10.375" style="413" customWidth="1"/>
    <col min="9735" max="9735" width="8.375" style="413" customWidth="1"/>
    <col min="9736" max="9736" width="11.625" style="413" customWidth="1"/>
    <col min="9737" max="9984" width="8.625" style="413"/>
    <col min="9985" max="9985" width="5.125" style="413" customWidth="1"/>
    <col min="9986" max="9986" width="47.625" style="413" customWidth="1"/>
    <col min="9987" max="9987" width="12" style="413" customWidth="1"/>
    <col min="9988" max="9988" width="11.375" style="413" customWidth="1"/>
    <col min="9989" max="9989" width="9.625" style="413" customWidth="1"/>
    <col min="9990" max="9990" width="10.375" style="413" customWidth="1"/>
    <col min="9991" max="9991" width="8.375" style="413" customWidth="1"/>
    <col min="9992" max="9992" width="11.625" style="413" customWidth="1"/>
    <col min="9993" max="10240" width="8.625" style="413"/>
    <col min="10241" max="10241" width="5.125" style="413" customWidth="1"/>
    <col min="10242" max="10242" width="47.625" style="413" customWidth="1"/>
    <col min="10243" max="10243" width="12" style="413" customWidth="1"/>
    <col min="10244" max="10244" width="11.375" style="413" customWidth="1"/>
    <col min="10245" max="10245" width="9.625" style="413" customWidth="1"/>
    <col min="10246" max="10246" width="10.375" style="413" customWidth="1"/>
    <col min="10247" max="10247" width="8.375" style="413" customWidth="1"/>
    <col min="10248" max="10248" width="11.625" style="413" customWidth="1"/>
    <col min="10249" max="10496" width="8.625" style="413"/>
    <col min="10497" max="10497" width="5.125" style="413" customWidth="1"/>
    <col min="10498" max="10498" width="47.625" style="413" customWidth="1"/>
    <col min="10499" max="10499" width="12" style="413" customWidth="1"/>
    <col min="10500" max="10500" width="11.375" style="413" customWidth="1"/>
    <col min="10501" max="10501" width="9.625" style="413" customWidth="1"/>
    <col min="10502" max="10502" width="10.375" style="413" customWidth="1"/>
    <col min="10503" max="10503" width="8.375" style="413" customWidth="1"/>
    <col min="10504" max="10504" width="11.625" style="413" customWidth="1"/>
    <col min="10505" max="10752" width="8.625" style="413"/>
    <col min="10753" max="10753" width="5.125" style="413" customWidth="1"/>
    <col min="10754" max="10754" width="47.625" style="413" customWidth="1"/>
    <col min="10755" max="10755" width="12" style="413" customWidth="1"/>
    <col min="10756" max="10756" width="11.375" style="413" customWidth="1"/>
    <col min="10757" max="10757" width="9.625" style="413" customWidth="1"/>
    <col min="10758" max="10758" width="10.375" style="413" customWidth="1"/>
    <col min="10759" max="10759" width="8.375" style="413" customWidth="1"/>
    <col min="10760" max="10760" width="11.625" style="413" customWidth="1"/>
    <col min="10761" max="11008" width="8.625" style="413"/>
    <col min="11009" max="11009" width="5.125" style="413" customWidth="1"/>
    <col min="11010" max="11010" width="47.625" style="413" customWidth="1"/>
    <col min="11011" max="11011" width="12" style="413" customWidth="1"/>
    <col min="11012" max="11012" width="11.375" style="413" customWidth="1"/>
    <col min="11013" max="11013" width="9.625" style="413" customWidth="1"/>
    <col min="11014" max="11014" width="10.375" style="413" customWidth="1"/>
    <col min="11015" max="11015" width="8.375" style="413" customWidth="1"/>
    <col min="11016" max="11016" width="11.625" style="413" customWidth="1"/>
    <col min="11017" max="11264" width="8.625" style="413"/>
    <col min="11265" max="11265" width="5.125" style="413" customWidth="1"/>
    <col min="11266" max="11266" width="47.625" style="413" customWidth="1"/>
    <col min="11267" max="11267" width="12" style="413" customWidth="1"/>
    <col min="11268" max="11268" width="11.375" style="413" customWidth="1"/>
    <col min="11269" max="11269" width="9.625" style="413" customWidth="1"/>
    <col min="11270" max="11270" width="10.375" style="413" customWidth="1"/>
    <col min="11271" max="11271" width="8.375" style="413" customWidth="1"/>
    <col min="11272" max="11272" width="11.625" style="413" customWidth="1"/>
    <col min="11273" max="11520" width="8.625" style="413"/>
    <col min="11521" max="11521" width="5.125" style="413" customWidth="1"/>
    <col min="11522" max="11522" width="47.625" style="413" customWidth="1"/>
    <col min="11523" max="11523" width="12" style="413" customWidth="1"/>
    <col min="11524" max="11524" width="11.375" style="413" customWidth="1"/>
    <col min="11525" max="11525" width="9.625" style="413" customWidth="1"/>
    <col min="11526" max="11526" width="10.375" style="413" customWidth="1"/>
    <col min="11527" max="11527" width="8.375" style="413" customWidth="1"/>
    <col min="11528" max="11528" width="11.625" style="413" customWidth="1"/>
    <col min="11529" max="11776" width="8.625" style="413"/>
    <col min="11777" max="11777" width="5.125" style="413" customWidth="1"/>
    <col min="11778" max="11778" width="47.625" style="413" customWidth="1"/>
    <col min="11779" max="11779" width="12" style="413" customWidth="1"/>
    <col min="11780" max="11780" width="11.375" style="413" customWidth="1"/>
    <col min="11781" max="11781" width="9.625" style="413" customWidth="1"/>
    <col min="11782" max="11782" width="10.375" style="413" customWidth="1"/>
    <col min="11783" max="11783" width="8.375" style="413" customWidth="1"/>
    <col min="11784" max="11784" width="11.625" style="413" customWidth="1"/>
    <col min="11785" max="12032" width="8.625" style="413"/>
    <col min="12033" max="12033" width="5.125" style="413" customWidth="1"/>
    <col min="12034" max="12034" width="47.625" style="413" customWidth="1"/>
    <col min="12035" max="12035" width="12" style="413" customWidth="1"/>
    <col min="12036" max="12036" width="11.375" style="413" customWidth="1"/>
    <col min="12037" max="12037" width="9.625" style="413" customWidth="1"/>
    <col min="12038" max="12038" width="10.375" style="413" customWidth="1"/>
    <col min="12039" max="12039" width="8.375" style="413" customWidth="1"/>
    <col min="12040" max="12040" width="11.625" style="413" customWidth="1"/>
    <col min="12041" max="12288" width="8.625" style="413"/>
    <col min="12289" max="12289" width="5.125" style="413" customWidth="1"/>
    <col min="12290" max="12290" width="47.625" style="413" customWidth="1"/>
    <col min="12291" max="12291" width="12" style="413" customWidth="1"/>
    <col min="12292" max="12292" width="11.375" style="413" customWidth="1"/>
    <col min="12293" max="12293" width="9.625" style="413" customWidth="1"/>
    <col min="12294" max="12294" width="10.375" style="413" customWidth="1"/>
    <col min="12295" max="12295" width="8.375" style="413" customWidth="1"/>
    <col min="12296" max="12296" width="11.625" style="413" customWidth="1"/>
    <col min="12297" max="12544" width="8.625" style="413"/>
    <col min="12545" max="12545" width="5.125" style="413" customWidth="1"/>
    <col min="12546" max="12546" width="47.625" style="413" customWidth="1"/>
    <col min="12547" max="12547" width="12" style="413" customWidth="1"/>
    <col min="12548" max="12548" width="11.375" style="413" customWidth="1"/>
    <col min="12549" max="12549" width="9.625" style="413" customWidth="1"/>
    <col min="12550" max="12550" width="10.375" style="413" customWidth="1"/>
    <col min="12551" max="12551" width="8.375" style="413" customWidth="1"/>
    <col min="12552" max="12552" width="11.625" style="413" customWidth="1"/>
    <col min="12553" max="12800" width="8.625" style="413"/>
    <col min="12801" max="12801" width="5.125" style="413" customWidth="1"/>
    <col min="12802" max="12802" width="47.625" style="413" customWidth="1"/>
    <col min="12803" max="12803" width="12" style="413" customWidth="1"/>
    <col min="12804" max="12804" width="11.375" style="413" customWidth="1"/>
    <col min="12805" max="12805" width="9.625" style="413" customWidth="1"/>
    <col min="12806" max="12806" width="10.375" style="413" customWidth="1"/>
    <col min="12807" max="12807" width="8.375" style="413" customWidth="1"/>
    <col min="12808" max="12808" width="11.625" style="413" customWidth="1"/>
    <col min="12809" max="13056" width="8.625" style="413"/>
    <col min="13057" max="13057" width="5.125" style="413" customWidth="1"/>
    <col min="13058" max="13058" width="47.625" style="413" customWidth="1"/>
    <col min="13059" max="13059" width="12" style="413" customWidth="1"/>
    <col min="13060" max="13060" width="11.375" style="413" customWidth="1"/>
    <col min="13061" max="13061" width="9.625" style="413" customWidth="1"/>
    <col min="13062" max="13062" width="10.375" style="413" customWidth="1"/>
    <col min="13063" max="13063" width="8.375" style="413" customWidth="1"/>
    <col min="13064" max="13064" width="11.625" style="413" customWidth="1"/>
    <col min="13065" max="13312" width="8.625" style="413"/>
    <col min="13313" max="13313" width="5.125" style="413" customWidth="1"/>
    <col min="13314" max="13314" width="47.625" style="413" customWidth="1"/>
    <col min="13315" max="13315" width="12" style="413" customWidth="1"/>
    <col min="13316" max="13316" width="11.375" style="413" customWidth="1"/>
    <col min="13317" max="13317" width="9.625" style="413" customWidth="1"/>
    <col min="13318" max="13318" width="10.375" style="413" customWidth="1"/>
    <col min="13319" max="13319" width="8.375" style="413" customWidth="1"/>
    <col min="13320" max="13320" width="11.625" style="413" customWidth="1"/>
    <col min="13321" max="13568" width="8.625" style="413"/>
    <col min="13569" max="13569" width="5.125" style="413" customWidth="1"/>
    <col min="13570" max="13570" width="47.625" style="413" customWidth="1"/>
    <col min="13571" max="13571" width="12" style="413" customWidth="1"/>
    <col min="13572" max="13572" width="11.375" style="413" customWidth="1"/>
    <col min="13573" max="13573" width="9.625" style="413" customWidth="1"/>
    <col min="13574" max="13574" width="10.375" style="413" customWidth="1"/>
    <col min="13575" max="13575" width="8.375" style="413" customWidth="1"/>
    <col min="13576" max="13576" width="11.625" style="413" customWidth="1"/>
    <col min="13577" max="13824" width="8.625" style="413"/>
    <col min="13825" max="13825" width="5.125" style="413" customWidth="1"/>
    <col min="13826" max="13826" width="47.625" style="413" customWidth="1"/>
    <col min="13827" max="13827" width="12" style="413" customWidth="1"/>
    <col min="13828" max="13828" width="11.375" style="413" customWidth="1"/>
    <col min="13829" max="13829" width="9.625" style="413" customWidth="1"/>
    <col min="13830" max="13830" width="10.375" style="413" customWidth="1"/>
    <col min="13831" max="13831" width="8.375" style="413" customWidth="1"/>
    <col min="13832" max="13832" width="11.625" style="413" customWidth="1"/>
    <col min="13833" max="14080" width="8.625" style="413"/>
    <col min="14081" max="14081" width="5.125" style="413" customWidth="1"/>
    <col min="14082" max="14082" width="47.625" style="413" customWidth="1"/>
    <col min="14083" max="14083" width="12" style="413" customWidth="1"/>
    <col min="14084" max="14084" width="11.375" style="413" customWidth="1"/>
    <col min="14085" max="14085" width="9.625" style="413" customWidth="1"/>
    <col min="14086" max="14086" width="10.375" style="413" customWidth="1"/>
    <col min="14087" max="14087" width="8.375" style="413" customWidth="1"/>
    <col min="14088" max="14088" width="11.625" style="413" customWidth="1"/>
    <col min="14089" max="14336" width="8.625" style="413"/>
    <col min="14337" max="14337" width="5.125" style="413" customWidth="1"/>
    <col min="14338" max="14338" width="47.625" style="413" customWidth="1"/>
    <col min="14339" max="14339" width="12" style="413" customWidth="1"/>
    <col min="14340" max="14340" width="11.375" style="413" customWidth="1"/>
    <col min="14341" max="14341" width="9.625" style="413" customWidth="1"/>
    <col min="14342" max="14342" width="10.375" style="413" customWidth="1"/>
    <col min="14343" max="14343" width="8.375" style="413" customWidth="1"/>
    <col min="14344" max="14344" width="11.625" style="413" customWidth="1"/>
    <col min="14345" max="14592" width="8.625" style="413"/>
    <col min="14593" max="14593" width="5.125" style="413" customWidth="1"/>
    <col min="14594" max="14594" width="47.625" style="413" customWidth="1"/>
    <col min="14595" max="14595" width="12" style="413" customWidth="1"/>
    <col min="14596" max="14596" width="11.375" style="413" customWidth="1"/>
    <col min="14597" max="14597" width="9.625" style="413" customWidth="1"/>
    <col min="14598" max="14598" width="10.375" style="413" customWidth="1"/>
    <col min="14599" max="14599" width="8.375" style="413" customWidth="1"/>
    <col min="14600" max="14600" width="11.625" style="413" customWidth="1"/>
    <col min="14601" max="14848" width="8.625" style="413"/>
    <col min="14849" max="14849" width="5.125" style="413" customWidth="1"/>
    <col min="14850" max="14850" width="47.625" style="413" customWidth="1"/>
    <col min="14851" max="14851" width="12" style="413" customWidth="1"/>
    <col min="14852" max="14852" width="11.375" style="413" customWidth="1"/>
    <col min="14853" max="14853" width="9.625" style="413" customWidth="1"/>
    <col min="14854" max="14854" width="10.375" style="413" customWidth="1"/>
    <col min="14855" max="14855" width="8.375" style="413" customWidth="1"/>
    <col min="14856" max="14856" width="11.625" style="413" customWidth="1"/>
    <col min="14857" max="15104" width="8.625" style="413"/>
    <col min="15105" max="15105" width="5.125" style="413" customWidth="1"/>
    <col min="15106" max="15106" width="47.625" style="413" customWidth="1"/>
    <col min="15107" max="15107" width="12" style="413" customWidth="1"/>
    <col min="15108" max="15108" width="11.375" style="413" customWidth="1"/>
    <col min="15109" max="15109" width="9.625" style="413" customWidth="1"/>
    <col min="15110" max="15110" width="10.375" style="413" customWidth="1"/>
    <col min="15111" max="15111" width="8.375" style="413" customWidth="1"/>
    <col min="15112" max="15112" width="11.625" style="413" customWidth="1"/>
    <col min="15113" max="15360" width="8.625" style="413"/>
    <col min="15361" max="15361" width="5.125" style="413" customWidth="1"/>
    <col min="15362" max="15362" width="47.625" style="413" customWidth="1"/>
    <col min="15363" max="15363" width="12" style="413" customWidth="1"/>
    <col min="15364" max="15364" width="11.375" style="413" customWidth="1"/>
    <col min="15365" max="15365" width="9.625" style="413" customWidth="1"/>
    <col min="15366" max="15366" width="10.375" style="413" customWidth="1"/>
    <col min="15367" max="15367" width="8.375" style="413" customWidth="1"/>
    <col min="15368" max="15368" width="11.625" style="413" customWidth="1"/>
    <col min="15369" max="15616" width="8.625" style="413"/>
    <col min="15617" max="15617" width="5.125" style="413" customWidth="1"/>
    <col min="15618" max="15618" width="47.625" style="413" customWidth="1"/>
    <col min="15619" max="15619" width="12" style="413" customWidth="1"/>
    <col min="15620" max="15620" width="11.375" style="413" customWidth="1"/>
    <col min="15621" max="15621" width="9.625" style="413" customWidth="1"/>
    <col min="15622" max="15622" width="10.375" style="413" customWidth="1"/>
    <col min="15623" max="15623" width="8.375" style="413" customWidth="1"/>
    <col min="15624" max="15624" width="11.625" style="413" customWidth="1"/>
    <col min="15625" max="15872" width="8.625" style="413"/>
    <col min="15873" max="15873" width="5.125" style="413" customWidth="1"/>
    <col min="15874" max="15874" width="47.625" style="413" customWidth="1"/>
    <col min="15875" max="15875" width="12" style="413" customWidth="1"/>
    <col min="15876" max="15876" width="11.375" style="413" customWidth="1"/>
    <col min="15877" max="15877" width="9.625" style="413" customWidth="1"/>
    <col min="15878" max="15878" width="10.375" style="413" customWidth="1"/>
    <col min="15879" max="15879" width="8.375" style="413" customWidth="1"/>
    <col min="15880" max="15880" width="11.625" style="413" customWidth="1"/>
    <col min="15881" max="16128" width="8.625" style="413"/>
    <col min="16129" max="16129" width="5.125" style="413" customWidth="1"/>
    <col min="16130" max="16130" width="47.625" style="413" customWidth="1"/>
    <col min="16131" max="16131" width="12" style="413" customWidth="1"/>
    <col min="16132" max="16132" width="11.375" style="413" customWidth="1"/>
    <col min="16133" max="16133" width="9.625" style="413" customWidth="1"/>
    <col min="16134" max="16134" width="10.375" style="413" customWidth="1"/>
    <col min="16135" max="16135" width="8.375" style="413" customWidth="1"/>
    <col min="16136" max="16136" width="11.625" style="413" customWidth="1"/>
    <col min="16137" max="16384" width="8.625" style="413"/>
  </cols>
  <sheetData>
    <row r="1" spans="1:9" ht="21">
      <c r="A1" s="3304" t="s">
        <v>333</v>
      </c>
      <c r="B1" s="3304"/>
      <c r="C1" s="3304"/>
      <c r="D1" s="3304"/>
      <c r="E1" s="3304"/>
      <c r="F1" s="3304"/>
      <c r="G1" s="3304"/>
      <c r="H1" s="3304"/>
    </row>
    <row r="2" spans="1:9" ht="21">
      <c r="A2" s="3304" t="s">
        <v>1377</v>
      </c>
      <c r="B2" s="3304"/>
      <c r="C2" s="3304"/>
      <c r="D2" s="3304"/>
      <c r="E2" s="3304"/>
      <c r="F2" s="3304"/>
      <c r="G2" s="3304"/>
      <c r="H2" s="3304"/>
    </row>
    <row r="3" spans="1:9" s="414" customFormat="1">
      <c r="A3" s="3305" t="s">
        <v>1378</v>
      </c>
      <c r="B3" s="3305"/>
      <c r="C3" s="3305"/>
      <c r="D3" s="3305"/>
    </row>
    <row r="4" spans="1:9" s="414" customFormat="1">
      <c r="A4" s="415"/>
      <c r="B4" s="416"/>
    </row>
    <row r="5" spans="1:9" s="417" customFormat="1" ht="18.75" customHeight="1">
      <c r="A5" s="3303" t="s">
        <v>0</v>
      </c>
      <c r="B5" s="3303" t="s">
        <v>325</v>
      </c>
      <c r="C5" s="3303" t="s">
        <v>326</v>
      </c>
      <c r="D5" s="3303" t="s">
        <v>1</v>
      </c>
      <c r="E5" s="3303" t="s">
        <v>327</v>
      </c>
      <c r="F5" s="3306" t="s">
        <v>2</v>
      </c>
      <c r="G5" s="3306"/>
      <c r="H5" s="3307" t="s">
        <v>328</v>
      </c>
      <c r="I5" s="3303" t="s">
        <v>5</v>
      </c>
    </row>
    <row r="6" spans="1:9" s="417" customFormat="1">
      <c r="A6" s="3303"/>
      <c r="B6" s="3303"/>
      <c r="C6" s="3303"/>
      <c r="D6" s="3303"/>
      <c r="E6" s="3303"/>
      <c r="F6" s="2261" t="s">
        <v>3</v>
      </c>
      <c r="G6" s="2261" t="s">
        <v>4</v>
      </c>
      <c r="H6" s="3307"/>
      <c r="I6" s="3303"/>
    </row>
    <row r="7" spans="1:9" s="417" customFormat="1">
      <c r="A7" s="418">
        <v>1</v>
      </c>
      <c r="B7" s="419" t="s">
        <v>4203</v>
      </c>
      <c r="C7" s="420"/>
      <c r="D7" s="420"/>
      <c r="E7" s="420"/>
      <c r="F7" s="420"/>
      <c r="G7" s="420"/>
      <c r="H7" s="420"/>
      <c r="I7" s="420"/>
    </row>
    <row r="8" spans="1:9" s="417" customFormat="1" ht="37.5">
      <c r="A8" s="421"/>
      <c r="B8" s="422" t="s">
        <v>4204</v>
      </c>
      <c r="C8" s="421"/>
      <c r="D8" s="421"/>
      <c r="E8" s="423" t="s">
        <v>1350</v>
      </c>
      <c r="F8" s="421"/>
      <c r="G8" s="421"/>
      <c r="H8" s="421"/>
      <c r="I8" s="421"/>
    </row>
    <row r="9" spans="1:9" ht="21">
      <c r="A9" s="423"/>
      <c r="B9" s="3" t="s">
        <v>1420</v>
      </c>
      <c r="C9" s="423"/>
      <c r="D9" s="423"/>
      <c r="E9" s="423" t="s">
        <v>1379</v>
      </c>
      <c r="F9" s="423"/>
      <c r="G9" s="423"/>
      <c r="H9" s="423"/>
      <c r="I9" s="423"/>
    </row>
    <row r="10" spans="1:9">
      <c r="A10" s="423"/>
      <c r="B10" s="270" t="s">
        <v>1380</v>
      </c>
      <c r="C10" s="423" t="s">
        <v>1381</v>
      </c>
      <c r="D10" s="423" t="s">
        <v>1382</v>
      </c>
      <c r="E10" s="423" t="s">
        <v>1383</v>
      </c>
      <c r="F10" s="423">
        <v>16500</v>
      </c>
      <c r="G10" s="423" t="s">
        <v>319</v>
      </c>
      <c r="H10" s="423" t="s">
        <v>1384</v>
      </c>
      <c r="I10" s="423" t="s">
        <v>1385</v>
      </c>
    </row>
    <row r="11" spans="1:9">
      <c r="A11" s="423"/>
      <c r="B11" s="270" t="s">
        <v>1386</v>
      </c>
      <c r="C11" s="423" t="s">
        <v>1387</v>
      </c>
      <c r="D11" s="423"/>
      <c r="E11" s="423" t="s">
        <v>1388</v>
      </c>
      <c r="F11" s="423"/>
      <c r="G11" s="423"/>
      <c r="H11" s="423"/>
      <c r="I11" s="423"/>
    </row>
    <row r="12" spans="1:9">
      <c r="A12" s="423"/>
      <c r="B12" s="270" t="s">
        <v>1389</v>
      </c>
      <c r="C12" s="423"/>
      <c r="D12" s="423"/>
      <c r="E12" s="423" t="s">
        <v>1390</v>
      </c>
      <c r="F12" s="423"/>
      <c r="G12" s="423"/>
      <c r="H12" s="423"/>
      <c r="I12" s="423"/>
    </row>
    <row r="13" spans="1:9">
      <c r="A13" s="423"/>
      <c r="B13" s="423" t="s">
        <v>1391</v>
      </c>
      <c r="C13" s="423"/>
      <c r="D13" s="423"/>
      <c r="E13" s="423"/>
      <c r="F13" s="423"/>
      <c r="G13" s="423"/>
      <c r="H13" s="423" t="s">
        <v>1392</v>
      </c>
      <c r="I13" s="423"/>
    </row>
    <row r="14" spans="1:9">
      <c r="A14" s="423"/>
      <c r="B14" s="423"/>
      <c r="C14" s="423"/>
      <c r="D14" s="423"/>
      <c r="E14" s="423"/>
      <c r="F14" s="423"/>
      <c r="G14" s="423"/>
      <c r="H14" s="423"/>
      <c r="I14" s="423"/>
    </row>
    <row r="15" spans="1:9">
      <c r="A15" s="423"/>
      <c r="B15" s="423" t="s">
        <v>1393</v>
      </c>
      <c r="C15" s="423" t="s">
        <v>1350</v>
      </c>
      <c r="D15" s="423" t="s">
        <v>1382</v>
      </c>
      <c r="E15" s="423"/>
      <c r="F15" s="423">
        <f>100*30+1800</f>
        <v>4800</v>
      </c>
      <c r="G15" s="423" t="s">
        <v>319</v>
      </c>
      <c r="H15" s="423" t="s">
        <v>1394</v>
      </c>
      <c r="I15" s="423" t="s">
        <v>1395</v>
      </c>
    </row>
    <row r="16" spans="1:9">
      <c r="A16" s="423"/>
      <c r="B16" s="423" t="s">
        <v>1396</v>
      </c>
      <c r="C16" s="423" t="s">
        <v>1397</v>
      </c>
      <c r="D16" s="423"/>
      <c r="E16" s="423"/>
      <c r="F16" s="423"/>
      <c r="G16" s="423"/>
      <c r="H16" s="423"/>
      <c r="I16" s="423"/>
    </row>
    <row r="17" spans="1:9">
      <c r="A17" s="423"/>
      <c r="B17" s="423"/>
      <c r="C17" s="423"/>
      <c r="D17" s="423"/>
      <c r="E17" s="423"/>
      <c r="F17" s="423"/>
      <c r="G17" s="423"/>
      <c r="H17" s="423"/>
      <c r="I17" s="423"/>
    </row>
    <row r="18" spans="1:9">
      <c r="A18" s="423"/>
      <c r="B18" s="423" t="s">
        <v>1398</v>
      </c>
      <c r="C18" s="423" t="s">
        <v>1399</v>
      </c>
      <c r="D18" s="423" t="s">
        <v>1382</v>
      </c>
      <c r="E18" s="423"/>
      <c r="F18" s="423">
        <f>15*130+1800</f>
        <v>3750</v>
      </c>
      <c r="G18" s="423" t="s">
        <v>319</v>
      </c>
      <c r="H18" s="424">
        <v>23377</v>
      </c>
      <c r="I18" s="423" t="s">
        <v>1400</v>
      </c>
    </row>
    <row r="19" spans="1:9">
      <c r="A19" s="423"/>
      <c r="B19" s="423" t="s">
        <v>1401</v>
      </c>
      <c r="C19" s="423" t="s">
        <v>1402</v>
      </c>
      <c r="D19" s="423"/>
      <c r="E19" s="423"/>
      <c r="F19" s="423"/>
      <c r="G19" s="423"/>
      <c r="H19" s="423"/>
      <c r="I19" s="423"/>
    </row>
    <row r="20" spans="1:9">
      <c r="A20" s="423"/>
      <c r="B20" s="423"/>
      <c r="C20" s="423"/>
      <c r="D20" s="423"/>
      <c r="E20" s="423"/>
      <c r="F20" s="423"/>
      <c r="G20" s="423"/>
      <c r="H20" s="423"/>
      <c r="I20" s="423"/>
    </row>
    <row r="21" spans="1:9">
      <c r="A21" s="423"/>
      <c r="B21" s="425" t="s">
        <v>1403</v>
      </c>
      <c r="C21" s="237" t="s">
        <v>1404</v>
      </c>
      <c r="D21" s="237" t="s">
        <v>40</v>
      </c>
      <c r="E21" s="237"/>
      <c r="F21" s="237" t="s">
        <v>4600</v>
      </c>
      <c r="G21" s="237" t="s">
        <v>1405</v>
      </c>
      <c r="H21" s="426">
        <v>23529</v>
      </c>
      <c r="I21" s="237" t="s">
        <v>1400</v>
      </c>
    </row>
    <row r="22" spans="1:9">
      <c r="A22" s="423"/>
      <c r="B22" s="425" t="s">
        <v>1406</v>
      </c>
      <c r="C22" s="237" t="s">
        <v>1407</v>
      </c>
      <c r="D22" s="237"/>
      <c r="E22" s="237"/>
      <c r="F22" s="237"/>
      <c r="G22" s="237"/>
      <c r="H22" s="237"/>
      <c r="I22" s="237" t="s">
        <v>1408</v>
      </c>
    </row>
    <row r="23" spans="1:9">
      <c r="A23" s="423"/>
      <c r="B23" s="423"/>
      <c r="C23" s="237" t="s">
        <v>1409</v>
      </c>
      <c r="D23" s="237"/>
      <c r="E23" s="237"/>
      <c r="F23" s="237"/>
      <c r="G23" s="237"/>
      <c r="H23" s="237"/>
      <c r="I23" s="237" t="s">
        <v>1385</v>
      </c>
    </row>
    <row r="24" spans="1:9">
      <c r="A24" s="423"/>
      <c r="B24" s="425"/>
      <c r="C24" s="237" t="s">
        <v>1410</v>
      </c>
      <c r="D24" s="237"/>
      <c r="E24" s="237"/>
      <c r="F24" s="237"/>
      <c r="G24" s="237"/>
      <c r="H24" s="237"/>
      <c r="I24" s="237"/>
    </row>
    <row r="25" spans="1:9">
      <c r="A25" s="423"/>
      <c r="B25" s="425"/>
      <c r="C25" s="237"/>
      <c r="D25" s="237"/>
      <c r="E25" s="237"/>
      <c r="F25" s="237"/>
      <c r="G25" s="237"/>
      <c r="H25" s="237"/>
      <c r="I25" s="237"/>
    </row>
    <row r="26" spans="1:9">
      <c r="A26" s="423"/>
      <c r="B26" s="427" t="s">
        <v>1411</v>
      </c>
      <c r="C26" s="237"/>
      <c r="D26" s="237"/>
      <c r="E26" s="237"/>
      <c r="F26" s="237"/>
      <c r="G26" s="237"/>
      <c r="H26" s="237"/>
      <c r="I26" s="237" t="s">
        <v>1385</v>
      </c>
    </row>
    <row r="27" spans="1:9">
      <c r="A27" s="423"/>
      <c r="B27" s="237" t="s">
        <v>1412</v>
      </c>
      <c r="C27" s="237" t="s">
        <v>1413</v>
      </c>
      <c r="D27" s="237"/>
      <c r="E27" s="237"/>
      <c r="F27" s="237" t="s">
        <v>5938</v>
      </c>
      <c r="G27" s="237" t="s">
        <v>1405</v>
      </c>
      <c r="H27" s="237" t="s">
        <v>1414</v>
      </c>
      <c r="I27" s="237" t="s">
        <v>1395</v>
      </c>
    </row>
    <row r="28" spans="1:9">
      <c r="A28" s="423"/>
      <c r="B28" s="237" t="s">
        <v>1415</v>
      </c>
      <c r="C28" s="237" t="s">
        <v>1416</v>
      </c>
      <c r="D28" s="237"/>
      <c r="E28" s="237"/>
      <c r="F28" s="237"/>
      <c r="G28" s="237"/>
      <c r="H28" s="237"/>
      <c r="I28" s="237" t="s">
        <v>1417</v>
      </c>
    </row>
    <row r="29" spans="1:9">
      <c r="A29" s="423"/>
      <c r="B29" s="237" t="s">
        <v>1418</v>
      </c>
      <c r="C29" s="237" t="s">
        <v>1419</v>
      </c>
      <c r="D29" s="237"/>
      <c r="E29" s="237"/>
      <c r="F29" s="237"/>
      <c r="G29" s="237"/>
      <c r="H29" s="237"/>
      <c r="I29" s="237"/>
    </row>
    <row r="30" spans="1:9">
      <c r="A30" s="423"/>
      <c r="B30" s="423"/>
      <c r="C30" s="423"/>
      <c r="D30" s="423"/>
      <c r="E30" s="423"/>
      <c r="F30" s="423"/>
      <c r="G30" s="423"/>
      <c r="H30" s="423"/>
      <c r="I30" s="423"/>
    </row>
    <row r="31" spans="1:9">
      <c r="B31" s="2294" t="s">
        <v>5920</v>
      </c>
      <c r="C31" s="237"/>
      <c r="D31" s="329" t="s">
        <v>40</v>
      </c>
      <c r="E31" s="237" t="s">
        <v>5921</v>
      </c>
      <c r="F31" s="964">
        <v>100000</v>
      </c>
      <c r="G31" s="329" t="s">
        <v>1405</v>
      </c>
      <c r="H31" s="237" t="s">
        <v>5922</v>
      </c>
      <c r="I31" s="237" t="s">
        <v>1400</v>
      </c>
    </row>
    <row r="32" spans="1:9">
      <c r="B32" s="237" t="s">
        <v>5923</v>
      </c>
      <c r="C32" s="237" t="s">
        <v>1407</v>
      </c>
      <c r="D32" s="237"/>
      <c r="E32" s="237" t="s">
        <v>5924</v>
      </c>
      <c r="F32" s="237"/>
      <c r="G32" s="237"/>
      <c r="H32" s="237"/>
      <c r="I32" s="237" t="s">
        <v>1385</v>
      </c>
    </row>
    <row r="33" spans="2:9">
      <c r="B33" s="237" t="s">
        <v>5925</v>
      </c>
      <c r="C33" s="237" t="s">
        <v>5926</v>
      </c>
      <c r="D33" s="237"/>
      <c r="E33" s="237" t="s">
        <v>5927</v>
      </c>
      <c r="F33" s="237"/>
      <c r="G33" s="237"/>
      <c r="H33" s="237"/>
      <c r="I33" s="237" t="s">
        <v>1395</v>
      </c>
    </row>
    <row r="34" spans="2:9">
      <c r="B34" s="237" t="s">
        <v>5928</v>
      </c>
      <c r="C34" s="237" t="s">
        <v>5929</v>
      </c>
      <c r="D34" s="237"/>
      <c r="E34" s="237" t="s">
        <v>5930</v>
      </c>
      <c r="F34" s="237"/>
      <c r="G34" s="237"/>
      <c r="H34" s="237"/>
      <c r="I34" s="237" t="s">
        <v>5931</v>
      </c>
    </row>
    <row r="35" spans="2:9">
      <c r="B35" s="237" t="s">
        <v>5932</v>
      </c>
      <c r="C35" s="237"/>
      <c r="D35" s="237"/>
      <c r="E35" s="237" t="s">
        <v>5933</v>
      </c>
      <c r="F35" s="237"/>
      <c r="G35" s="237"/>
      <c r="H35" s="237"/>
      <c r="I35" s="237"/>
    </row>
    <row r="36" spans="2:9">
      <c r="B36" s="237" t="s">
        <v>5934</v>
      </c>
      <c r="C36" s="237"/>
      <c r="D36" s="237"/>
      <c r="E36" s="237"/>
      <c r="F36" s="237"/>
      <c r="G36" s="237"/>
      <c r="H36" s="237"/>
      <c r="I36" s="237"/>
    </row>
    <row r="37" spans="2:9">
      <c r="B37" s="237" t="s">
        <v>5935</v>
      </c>
      <c r="C37" s="237"/>
      <c r="D37" s="237"/>
      <c r="E37" s="237"/>
      <c r="F37" s="237"/>
      <c r="G37" s="237"/>
      <c r="H37" s="237"/>
      <c r="I37" s="237"/>
    </row>
    <row r="38" spans="2:9">
      <c r="B38" s="237" t="s">
        <v>5936</v>
      </c>
      <c r="C38" s="237"/>
      <c r="D38" s="237"/>
      <c r="E38" s="237"/>
      <c r="F38" s="237"/>
      <c r="G38" s="237"/>
      <c r="H38" s="237"/>
      <c r="I38" s="237"/>
    </row>
    <row r="39" spans="2:9">
      <c r="B39" s="237" t="s">
        <v>5937</v>
      </c>
      <c r="C39" s="237"/>
      <c r="D39" s="237"/>
      <c r="E39" s="237"/>
      <c r="F39" s="237"/>
      <c r="G39" s="237"/>
      <c r="H39" s="237"/>
      <c r="I39" s="237"/>
    </row>
    <row r="40" spans="2:9">
      <c r="E40" s="648" t="s">
        <v>427</v>
      </c>
      <c r="F40" s="648">
        <f>SUM(F10:F39)</f>
        <v>125050</v>
      </c>
    </row>
  </sheetData>
  <mergeCells count="11">
    <mergeCell ref="I5:I6"/>
    <mergeCell ref="A1:H1"/>
    <mergeCell ref="A2:H2"/>
    <mergeCell ref="A3:D3"/>
    <mergeCell ref="A5:A6"/>
    <mergeCell ref="B5:B6"/>
    <mergeCell ref="C5:C6"/>
    <mergeCell ref="D5:D6"/>
    <mergeCell ref="E5:E6"/>
    <mergeCell ref="F5:G5"/>
    <mergeCell ref="H5:H6"/>
  </mergeCells>
  <pageMargins left="0.7" right="0.7" top="0.75" bottom="0.75" header="0.3" footer="0.3"/>
  <pageSetup paperSize="9" orientation="portrait"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opLeftCell="A34" workbookViewId="0">
      <selection activeCell="F44" sqref="F44"/>
    </sheetView>
  </sheetViews>
  <sheetFormatPr defaultColWidth="9" defaultRowHeight="21" customHeight="1"/>
  <cols>
    <col min="1" max="1" width="4.125" style="429" customWidth="1"/>
    <col min="2" max="2" width="45.125" style="429" customWidth="1"/>
    <col min="3" max="3" width="15.375" style="428" customWidth="1"/>
    <col min="4" max="4" width="12.25" style="494" customWidth="1"/>
    <col min="5" max="5" width="48.125" style="429" customWidth="1"/>
    <col min="6" max="6" width="6.875" style="495" customWidth="1"/>
    <col min="7" max="7" width="8.375" style="429" customWidth="1"/>
    <col min="8" max="8" width="12.375" style="428" customWidth="1"/>
    <col min="9" max="9" width="8.25" style="428" customWidth="1"/>
    <col min="10" max="16384" width="9" style="429"/>
  </cols>
  <sheetData>
    <row r="1" spans="1:9" ht="21" customHeight="1">
      <c r="A1" s="3310" t="s">
        <v>333</v>
      </c>
      <c r="B1" s="3310"/>
      <c r="C1" s="3310"/>
      <c r="D1" s="3310"/>
      <c r="E1" s="3310"/>
      <c r="F1" s="3310"/>
      <c r="G1" s="3310"/>
      <c r="H1" s="3310"/>
    </row>
    <row r="2" spans="1:9" ht="21" customHeight="1">
      <c r="A2" s="3310" t="s">
        <v>1421</v>
      </c>
      <c r="B2" s="3310"/>
      <c r="C2" s="3310"/>
      <c r="D2" s="3310"/>
      <c r="E2" s="3310"/>
      <c r="F2" s="3310"/>
      <c r="G2" s="3310"/>
      <c r="H2" s="3310"/>
    </row>
    <row r="3" spans="1:9" s="432" customFormat="1" ht="21" customHeight="1">
      <c r="A3" s="3311" t="s">
        <v>1422</v>
      </c>
      <c r="B3" s="3311"/>
      <c r="C3" s="430"/>
      <c r="D3" s="431"/>
      <c r="F3" s="433"/>
      <c r="H3" s="430"/>
      <c r="I3" s="430"/>
    </row>
    <row r="4" spans="1:9" s="432" customFormat="1" ht="21" customHeight="1">
      <c r="A4" s="1845"/>
      <c r="B4" s="1845" t="s">
        <v>330</v>
      </c>
      <c r="C4" s="430" t="s">
        <v>1423</v>
      </c>
      <c r="D4" s="431" t="s">
        <v>331</v>
      </c>
      <c r="F4" s="433"/>
      <c r="H4" s="430"/>
      <c r="I4" s="430"/>
    </row>
    <row r="5" spans="1:9" s="432" customFormat="1" ht="21" customHeight="1">
      <c r="A5" s="434" t="s">
        <v>329</v>
      </c>
      <c r="B5" s="431"/>
      <c r="C5" s="430"/>
      <c r="D5" s="431"/>
      <c r="E5" s="435"/>
      <c r="F5" s="436"/>
      <c r="H5" s="430"/>
      <c r="I5" s="430"/>
    </row>
    <row r="6" spans="1:9" s="432" customFormat="1" ht="21" customHeight="1">
      <c r="A6" s="434"/>
      <c r="B6" s="1846" t="s">
        <v>1424</v>
      </c>
      <c r="C6" s="437" t="s">
        <v>1425</v>
      </c>
      <c r="D6" s="431"/>
      <c r="E6" s="435"/>
      <c r="F6" s="438"/>
      <c r="H6" s="430"/>
      <c r="I6" s="430"/>
    </row>
    <row r="7" spans="1:9" s="432" customFormat="1" ht="21" customHeight="1">
      <c r="A7" s="434"/>
      <c r="B7" s="1846" t="s">
        <v>1426</v>
      </c>
      <c r="C7" s="439">
        <v>0</v>
      </c>
      <c r="D7" s="431"/>
      <c r="E7" s="435"/>
      <c r="F7" s="436"/>
      <c r="H7" s="430"/>
      <c r="I7" s="430"/>
    </row>
    <row r="8" spans="1:9" s="432" customFormat="1" ht="21" customHeight="1">
      <c r="A8" s="434"/>
      <c r="B8" s="1846" t="s">
        <v>1427</v>
      </c>
      <c r="C8" s="437" t="s">
        <v>1428</v>
      </c>
      <c r="D8" s="431"/>
      <c r="E8" s="435"/>
      <c r="F8" s="436"/>
      <c r="H8" s="430"/>
      <c r="I8" s="430"/>
    </row>
    <row r="9" spans="1:9" s="432" customFormat="1" ht="21" customHeight="1">
      <c r="A9" s="434"/>
      <c r="B9" s="1846" t="s">
        <v>1429</v>
      </c>
      <c r="C9" s="437">
        <v>0</v>
      </c>
      <c r="D9" s="431"/>
      <c r="E9" s="435"/>
      <c r="F9" s="438"/>
      <c r="H9" s="430"/>
      <c r="I9" s="430"/>
    </row>
    <row r="10" spans="1:9" s="432" customFormat="1" ht="21" customHeight="1">
      <c r="A10" s="434"/>
      <c r="B10" s="1846" t="s">
        <v>1430</v>
      </c>
      <c r="C10" s="439">
        <v>0</v>
      </c>
      <c r="D10" s="431"/>
      <c r="E10" s="435"/>
      <c r="F10" s="436"/>
      <c r="H10" s="430"/>
      <c r="I10" s="430"/>
    </row>
    <row r="11" spans="1:9" s="432" customFormat="1" ht="21" customHeight="1">
      <c r="A11" s="434"/>
      <c r="B11" s="1846" t="s">
        <v>1431</v>
      </c>
      <c r="C11" s="437" t="s">
        <v>1432</v>
      </c>
      <c r="D11" s="431"/>
      <c r="E11" s="435"/>
      <c r="F11" s="438"/>
      <c r="H11" s="430"/>
      <c r="I11" s="430"/>
    </row>
    <row r="12" spans="1:9" s="432" customFormat="1" ht="21" customHeight="1">
      <c r="A12" s="434"/>
      <c r="B12" s="1846" t="s">
        <v>1433</v>
      </c>
      <c r="C12" s="439" t="s">
        <v>1434</v>
      </c>
      <c r="D12" s="431"/>
      <c r="E12" s="435"/>
      <c r="F12" s="436"/>
      <c r="H12" s="430"/>
      <c r="I12" s="430"/>
    </row>
    <row r="13" spans="1:9" s="432" customFormat="1" ht="21" customHeight="1">
      <c r="A13" s="434"/>
      <c r="B13" s="1846" t="s">
        <v>1435</v>
      </c>
      <c r="C13" s="437" t="s">
        <v>1436</v>
      </c>
      <c r="D13" s="431"/>
      <c r="F13" s="433"/>
      <c r="H13" s="430"/>
      <c r="I13" s="430"/>
    </row>
    <row r="14" spans="1:9" s="432" customFormat="1" ht="21" customHeight="1">
      <c r="A14" s="434" t="s">
        <v>332</v>
      </c>
      <c r="B14" s="431"/>
      <c r="C14" s="430"/>
      <c r="D14" s="431"/>
      <c r="F14" s="433"/>
      <c r="H14" s="430"/>
      <c r="I14" s="430"/>
    </row>
    <row r="15" spans="1:9" ht="46.5" customHeight="1">
      <c r="A15" s="3312" t="s">
        <v>1437</v>
      </c>
      <c r="B15" s="3312"/>
      <c r="C15" s="3312"/>
      <c r="D15" s="3312"/>
      <c r="E15" s="3312"/>
      <c r="F15" s="3312"/>
      <c r="G15" s="3312"/>
      <c r="H15" s="3312"/>
    </row>
    <row r="16" spans="1:9" ht="21" customHeight="1">
      <c r="A16" s="1845"/>
      <c r="B16" s="1845"/>
      <c r="C16" s="1845"/>
      <c r="D16" s="1845"/>
      <c r="E16" s="1845"/>
      <c r="F16" s="1845"/>
      <c r="G16" s="1845"/>
      <c r="H16" s="1844"/>
    </row>
    <row r="17" spans="1:9" s="432" customFormat="1" ht="21" customHeight="1">
      <c r="A17" s="3313" t="s">
        <v>0</v>
      </c>
      <c r="B17" s="2176" t="s">
        <v>1438</v>
      </c>
      <c r="C17" s="2176" t="s">
        <v>326</v>
      </c>
      <c r="D17" s="2177" t="s">
        <v>1</v>
      </c>
      <c r="E17" s="2176" t="s">
        <v>327</v>
      </c>
      <c r="F17" s="2178" t="s">
        <v>2</v>
      </c>
      <c r="G17" s="2179"/>
      <c r="H17" s="2176" t="s">
        <v>1439</v>
      </c>
      <c r="I17" s="2176" t="s">
        <v>5</v>
      </c>
    </row>
    <row r="18" spans="1:9" s="432" customFormat="1" ht="21" customHeight="1">
      <c r="A18" s="3314"/>
      <c r="B18" s="1847"/>
      <c r="C18" s="1847"/>
      <c r="D18" s="440"/>
      <c r="E18" s="1847"/>
      <c r="F18" s="2180" t="s">
        <v>3</v>
      </c>
      <c r="G18" s="2181" t="s">
        <v>4</v>
      </c>
      <c r="H18" s="1847"/>
      <c r="I18" s="1847"/>
    </row>
    <row r="19" spans="1:9" s="432" customFormat="1" ht="21" customHeight="1">
      <c r="A19" s="441"/>
      <c r="B19" s="442" t="s">
        <v>4205</v>
      </c>
      <c r="C19" s="441"/>
      <c r="D19" s="443"/>
      <c r="E19" s="444"/>
      <c r="F19" s="445"/>
      <c r="G19" s="444"/>
      <c r="H19" s="441"/>
      <c r="I19" s="441"/>
    </row>
    <row r="20" spans="1:9" s="432" customFormat="1" ht="21" customHeight="1">
      <c r="A20" s="446"/>
      <c r="B20" s="447" t="s">
        <v>4206</v>
      </c>
      <c r="C20" s="448"/>
      <c r="D20" s="449"/>
      <c r="E20" s="446"/>
      <c r="F20" s="450"/>
      <c r="G20" s="446"/>
      <c r="H20" s="448"/>
      <c r="I20" s="448"/>
    </row>
    <row r="21" spans="1:9" s="432" customFormat="1" ht="21" customHeight="1">
      <c r="A21" s="446">
        <v>1</v>
      </c>
      <c r="B21" s="451" t="s">
        <v>1440</v>
      </c>
      <c r="C21" s="448"/>
      <c r="D21" s="449"/>
      <c r="E21" s="446"/>
      <c r="F21" s="450"/>
      <c r="G21" s="446"/>
      <c r="H21" s="448"/>
      <c r="I21" s="448"/>
    </row>
    <row r="22" spans="1:9" s="432" customFormat="1" ht="62.25" customHeight="1">
      <c r="A22" s="446"/>
      <c r="B22" s="452" t="s">
        <v>1441</v>
      </c>
      <c r="C22" s="453" t="s">
        <v>1442</v>
      </c>
      <c r="D22" s="451" t="s">
        <v>1443</v>
      </c>
      <c r="E22" s="3315" t="s">
        <v>5762</v>
      </c>
      <c r="F22" s="454">
        <v>8250</v>
      </c>
      <c r="G22" s="448" t="s">
        <v>544</v>
      </c>
      <c r="H22" s="455" t="s">
        <v>1444</v>
      </c>
      <c r="I22" s="448" t="s">
        <v>1445</v>
      </c>
    </row>
    <row r="23" spans="1:9" s="432" customFormat="1" ht="63" customHeight="1">
      <c r="A23" s="446"/>
      <c r="B23" s="452" t="s">
        <v>1446</v>
      </c>
      <c r="C23" s="448" t="s">
        <v>373</v>
      </c>
      <c r="D23" s="449" t="s">
        <v>1447</v>
      </c>
      <c r="E23" s="3316"/>
      <c r="F23" s="456"/>
      <c r="G23" s="456"/>
      <c r="H23" s="457">
        <v>23124</v>
      </c>
      <c r="I23" s="448" t="s">
        <v>1445</v>
      </c>
    </row>
    <row r="24" spans="1:9" ht="45.75" customHeight="1">
      <c r="A24" s="458"/>
      <c r="B24" s="1848" t="s">
        <v>1448</v>
      </c>
      <c r="C24" s="459" t="s">
        <v>1449</v>
      </c>
      <c r="D24" s="460" t="s">
        <v>40</v>
      </c>
      <c r="E24" s="1842" t="s">
        <v>1450</v>
      </c>
      <c r="F24" s="461"/>
      <c r="G24" s="461"/>
      <c r="H24" s="462" t="s">
        <v>1451</v>
      </c>
      <c r="I24" s="463" t="s">
        <v>1452</v>
      </c>
    </row>
    <row r="25" spans="1:9" ht="41.25" customHeight="1">
      <c r="A25" s="458"/>
      <c r="B25" s="464" t="s">
        <v>1453</v>
      </c>
      <c r="C25" s="465" t="s">
        <v>1454</v>
      </c>
      <c r="D25" s="449"/>
      <c r="E25" s="466" t="s">
        <v>1455</v>
      </c>
      <c r="F25" s="467" t="s">
        <v>4600</v>
      </c>
      <c r="G25" s="448" t="s">
        <v>544</v>
      </c>
      <c r="H25" s="468" t="s">
        <v>1456</v>
      </c>
      <c r="I25" s="465" t="s">
        <v>1457</v>
      </c>
    </row>
    <row r="26" spans="1:9" s="432" customFormat="1" ht="24.75" customHeight="1">
      <c r="A26" s="446"/>
      <c r="B26" s="1849"/>
      <c r="C26" s="469"/>
      <c r="D26" s="470"/>
      <c r="E26" s="1843"/>
      <c r="F26" s="471"/>
      <c r="G26" s="471"/>
      <c r="H26" s="472"/>
      <c r="I26" s="473"/>
    </row>
    <row r="27" spans="1:9" ht="21" customHeight="1">
      <c r="A27" s="458"/>
      <c r="B27" s="474" t="s">
        <v>1458</v>
      </c>
      <c r="C27" s="448"/>
      <c r="D27" s="449"/>
      <c r="E27" s="475"/>
      <c r="F27" s="450"/>
      <c r="G27" s="446"/>
      <c r="H27" s="448"/>
      <c r="I27" s="448"/>
    </row>
    <row r="28" spans="1:9" s="432" customFormat="1" ht="21" customHeight="1">
      <c r="A28" s="446"/>
      <c r="B28" s="475" t="s">
        <v>1459</v>
      </c>
      <c r="C28" s="3308" t="s">
        <v>1460</v>
      </c>
      <c r="D28" s="449" t="s">
        <v>40</v>
      </c>
      <c r="E28" s="476" t="s">
        <v>1461</v>
      </c>
      <c r="F28" s="450">
        <v>3300</v>
      </c>
      <c r="G28" s="448" t="s">
        <v>544</v>
      </c>
      <c r="H28" s="448"/>
      <c r="I28" s="448" t="s">
        <v>1445</v>
      </c>
    </row>
    <row r="29" spans="1:9" s="432" customFormat="1" ht="21" customHeight="1">
      <c r="A29" s="446"/>
      <c r="B29" s="475" t="s">
        <v>1462</v>
      </c>
      <c r="C29" s="3309"/>
      <c r="D29" s="449" t="s">
        <v>974</v>
      </c>
      <c r="E29" s="476" t="s">
        <v>1463</v>
      </c>
      <c r="F29" s="450">
        <v>4550</v>
      </c>
      <c r="G29" s="446"/>
      <c r="H29" s="448"/>
      <c r="I29" s="448"/>
    </row>
    <row r="30" spans="1:9" s="432" customFormat="1" ht="21" customHeight="1">
      <c r="A30" s="446"/>
      <c r="B30" s="446"/>
      <c r="C30" s="477"/>
      <c r="D30" s="449"/>
      <c r="E30" s="448"/>
      <c r="F30" s="450"/>
      <c r="G30" s="446"/>
      <c r="H30" s="448"/>
      <c r="I30" s="448"/>
    </row>
    <row r="31" spans="1:9" s="432" customFormat="1" ht="21" customHeight="1">
      <c r="A31" s="446"/>
      <c r="B31" s="475" t="s">
        <v>1464</v>
      </c>
      <c r="C31" s="476" t="s">
        <v>1465</v>
      </c>
      <c r="D31" s="449" t="s">
        <v>40</v>
      </c>
      <c r="E31" s="476" t="s">
        <v>1463</v>
      </c>
      <c r="F31" s="450"/>
      <c r="G31" s="446"/>
      <c r="H31" s="448" t="s">
        <v>1466</v>
      </c>
      <c r="I31" s="448" t="s">
        <v>1452</v>
      </c>
    </row>
    <row r="32" spans="1:9" s="432" customFormat="1" ht="21" customHeight="1">
      <c r="A32" s="446"/>
      <c r="B32" s="478"/>
      <c r="C32" s="458" t="s">
        <v>1467</v>
      </c>
      <c r="D32" s="449" t="s">
        <v>974</v>
      </c>
      <c r="E32" s="449"/>
      <c r="F32" s="450"/>
      <c r="G32" s="479"/>
      <c r="H32" s="463"/>
      <c r="I32" s="448"/>
    </row>
    <row r="33" spans="1:9" s="432" customFormat="1" ht="47.25" customHeight="1">
      <c r="A33" s="446"/>
      <c r="B33" s="480" t="s">
        <v>1468</v>
      </c>
      <c r="C33" s="476"/>
      <c r="D33" s="449"/>
      <c r="E33" s="449"/>
      <c r="F33" s="450"/>
      <c r="G33" s="481"/>
      <c r="H33" s="473"/>
      <c r="I33" s="448"/>
    </row>
    <row r="34" spans="1:9" s="432" customFormat="1" ht="21" customHeight="1">
      <c r="A34" s="446"/>
      <c r="B34" s="452" t="s">
        <v>1469</v>
      </c>
      <c r="C34" s="452" t="s">
        <v>1470</v>
      </c>
      <c r="D34" s="449" t="s">
        <v>1471</v>
      </c>
      <c r="E34" s="451" t="s">
        <v>1472</v>
      </c>
      <c r="F34" s="450">
        <v>0</v>
      </c>
      <c r="G34" s="446"/>
      <c r="H34" s="448" t="s">
        <v>1473</v>
      </c>
      <c r="I34" s="448" t="s">
        <v>1452</v>
      </c>
    </row>
    <row r="35" spans="1:9" s="432" customFormat="1" ht="46.5" customHeight="1">
      <c r="A35" s="446"/>
      <c r="B35" s="451" t="s">
        <v>1474</v>
      </c>
      <c r="C35" s="448"/>
      <c r="D35" s="449"/>
      <c r="E35" s="475"/>
      <c r="F35" s="450"/>
      <c r="G35" s="446"/>
      <c r="H35" s="448"/>
      <c r="I35" s="448"/>
    </row>
    <row r="36" spans="1:9" s="432" customFormat="1" ht="41.25" customHeight="1">
      <c r="A36" s="448"/>
      <c r="B36" s="452" t="s">
        <v>1475</v>
      </c>
      <c r="C36" s="451" t="s">
        <v>1476</v>
      </c>
      <c r="D36" s="449" t="s">
        <v>1447</v>
      </c>
      <c r="E36" s="482" t="s">
        <v>1477</v>
      </c>
      <c r="F36" s="450" t="s">
        <v>5763</v>
      </c>
      <c r="G36" s="448" t="s">
        <v>544</v>
      </c>
      <c r="H36" s="448" t="s">
        <v>1451</v>
      </c>
      <c r="I36" s="453" t="s">
        <v>1478</v>
      </c>
    </row>
    <row r="37" spans="1:9" s="432" customFormat="1" ht="21" customHeight="1">
      <c r="A37" s="446"/>
      <c r="B37" s="452" t="s">
        <v>1479</v>
      </c>
      <c r="C37" s="451"/>
      <c r="D37" s="449"/>
      <c r="E37" s="482" t="s">
        <v>1480</v>
      </c>
      <c r="F37" s="450"/>
      <c r="G37" s="448"/>
      <c r="H37" s="448"/>
      <c r="I37" s="448"/>
    </row>
    <row r="38" spans="1:9" s="432" customFormat="1" ht="21" customHeight="1">
      <c r="A38" s="446"/>
      <c r="B38" s="452"/>
      <c r="C38" s="476"/>
      <c r="D38" s="449"/>
      <c r="E38" s="449"/>
      <c r="F38" s="450"/>
      <c r="G38" s="446"/>
      <c r="H38" s="448"/>
      <c r="I38" s="448"/>
    </row>
    <row r="39" spans="1:9" s="432" customFormat="1" ht="21" customHeight="1">
      <c r="A39" s="446"/>
      <c r="B39" s="478"/>
      <c r="C39" s="476"/>
      <c r="D39" s="449"/>
      <c r="E39" s="449"/>
      <c r="F39" s="450"/>
      <c r="G39" s="446"/>
      <c r="H39" s="448"/>
      <c r="I39" s="448"/>
    </row>
    <row r="40" spans="1:9" s="432" customFormat="1" ht="21" customHeight="1">
      <c r="A40" s="446"/>
      <c r="B40" s="478"/>
      <c r="C40" s="476"/>
      <c r="D40" s="449"/>
      <c r="E40" s="449"/>
      <c r="F40" s="450"/>
      <c r="G40" s="446"/>
      <c r="H40" s="448"/>
      <c r="I40" s="448"/>
    </row>
    <row r="41" spans="1:9" ht="21" customHeight="1">
      <c r="A41" s="483"/>
      <c r="B41" s="2176" t="s">
        <v>325</v>
      </c>
      <c r="C41" s="2176" t="s">
        <v>326</v>
      </c>
      <c r="D41" s="2177" t="s">
        <v>1</v>
      </c>
      <c r="E41" s="2176" t="s">
        <v>327</v>
      </c>
      <c r="F41" s="2178" t="s">
        <v>2</v>
      </c>
      <c r="G41" s="2179"/>
      <c r="H41" s="2176" t="s">
        <v>1439</v>
      </c>
      <c r="I41" s="2176" t="s">
        <v>5</v>
      </c>
    </row>
    <row r="42" spans="1:9" ht="21" customHeight="1">
      <c r="B42" s="1847"/>
      <c r="C42" s="1847"/>
      <c r="D42" s="440"/>
      <c r="E42" s="1847"/>
      <c r="F42" s="2180" t="s">
        <v>3</v>
      </c>
      <c r="G42" s="2181" t="s">
        <v>4</v>
      </c>
      <c r="H42" s="1847"/>
      <c r="I42" s="1847"/>
    </row>
    <row r="43" spans="1:9" ht="21" customHeight="1">
      <c r="B43" s="452" t="s">
        <v>1481</v>
      </c>
      <c r="C43" s="446"/>
      <c r="D43" s="449"/>
      <c r="E43" s="484" t="s">
        <v>1482</v>
      </c>
      <c r="F43" s="450" t="s">
        <v>5764</v>
      </c>
      <c r="G43" s="448" t="s">
        <v>544</v>
      </c>
      <c r="H43" s="448" t="s">
        <v>1451</v>
      </c>
      <c r="I43" s="453" t="s">
        <v>1478</v>
      </c>
    </row>
    <row r="44" spans="1:9" ht="21" customHeight="1">
      <c r="B44" s="451" t="s">
        <v>1483</v>
      </c>
      <c r="C44" s="476"/>
      <c r="D44" s="449"/>
      <c r="E44" s="446"/>
      <c r="F44" s="450"/>
      <c r="G44" s="446"/>
      <c r="H44" s="448"/>
      <c r="I44" s="448"/>
    </row>
    <row r="45" spans="1:9" ht="21" customHeight="1">
      <c r="B45" s="482" t="s">
        <v>1484</v>
      </c>
      <c r="C45" s="485" t="s">
        <v>1485</v>
      </c>
      <c r="D45" s="449" t="s">
        <v>1082</v>
      </c>
      <c r="E45" s="486" t="s">
        <v>1486</v>
      </c>
      <c r="F45" s="456" t="s">
        <v>1487</v>
      </c>
      <c r="G45" s="456" t="s">
        <v>1487</v>
      </c>
      <c r="H45" s="448" t="s">
        <v>1451</v>
      </c>
      <c r="I45" s="448" t="s">
        <v>1452</v>
      </c>
    </row>
    <row r="46" spans="1:9" ht="21" customHeight="1">
      <c r="B46" s="447"/>
      <c r="C46" s="448"/>
      <c r="D46" s="449"/>
      <c r="E46" s="446"/>
      <c r="F46" s="450"/>
      <c r="G46" s="446"/>
      <c r="H46" s="448"/>
      <c r="I46" s="448"/>
    </row>
    <row r="47" spans="1:9" ht="21" customHeight="1">
      <c r="B47" s="451"/>
      <c r="C47" s="448"/>
      <c r="D47" s="449"/>
      <c r="E47" s="446"/>
      <c r="F47" s="450"/>
      <c r="G47" s="446"/>
      <c r="H47" s="448"/>
      <c r="I47" s="448"/>
    </row>
    <row r="48" spans="1:9" ht="21" customHeight="1">
      <c r="B48" s="480" t="s">
        <v>1490</v>
      </c>
      <c r="C48" s="487"/>
      <c r="D48" s="484"/>
      <c r="E48" s="458"/>
      <c r="F48" s="488"/>
      <c r="G48" s="458"/>
      <c r="H48" s="487"/>
      <c r="I48" s="487"/>
    </row>
    <row r="49" spans="2:9" ht="21" customHeight="1">
      <c r="B49" s="452" t="s">
        <v>1491</v>
      </c>
      <c r="C49" s="448" t="s">
        <v>1489</v>
      </c>
      <c r="D49" s="449" t="s">
        <v>40</v>
      </c>
      <c r="E49" s="446" t="s">
        <v>1492</v>
      </c>
      <c r="F49" s="2182">
        <v>6000</v>
      </c>
      <c r="G49" s="448" t="s">
        <v>544</v>
      </c>
      <c r="H49" s="448" t="s">
        <v>1473</v>
      </c>
      <c r="I49" s="448" t="s">
        <v>1452</v>
      </c>
    </row>
    <row r="50" spans="2:9" ht="21" customHeight="1">
      <c r="B50" s="489" t="s">
        <v>1493</v>
      </c>
      <c r="C50" s="490" t="s">
        <v>1489</v>
      </c>
      <c r="D50" s="491" t="s">
        <v>40</v>
      </c>
      <c r="E50" s="492" t="s">
        <v>1494</v>
      </c>
      <c r="F50" s="493">
        <v>2000</v>
      </c>
      <c r="G50" s="490" t="s">
        <v>544</v>
      </c>
      <c r="H50" s="490" t="s">
        <v>1473</v>
      </c>
      <c r="I50" s="490" t="s">
        <v>1452</v>
      </c>
    </row>
    <row r="51" spans="2:9" ht="21" customHeight="1">
      <c r="F51" s="2183">
        <f>SUM(F22:F50)</f>
        <v>24100</v>
      </c>
    </row>
  </sheetData>
  <mergeCells count="7">
    <mergeCell ref="C28:C29"/>
    <mergeCell ref="A1:H1"/>
    <mergeCell ref="A2:H2"/>
    <mergeCell ref="A3:B3"/>
    <mergeCell ref="A15:H15"/>
    <mergeCell ref="A17:A18"/>
    <mergeCell ref="E22:E23"/>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topLeftCell="A31" workbookViewId="0">
      <selection activeCell="H58" sqref="H58"/>
    </sheetView>
  </sheetViews>
  <sheetFormatPr defaultColWidth="8.625" defaultRowHeight="18.75"/>
  <cols>
    <col min="1" max="1" width="5.125" style="496" customWidth="1"/>
    <col min="2" max="2" width="47.625" style="496" customWidth="1"/>
    <col min="3" max="3" width="12" style="496" customWidth="1"/>
    <col min="4" max="4" width="11.375" style="496" customWidth="1"/>
    <col min="5" max="5" width="9.625" style="496" customWidth="1"/>
    <col min="6" max="6" width="12" style="496" customWidth="1"/>
    <col min="7" max="7" width="8.375" style="496" customWidth="1"/>
    <col min="8" max="8" width="11.625" style="496" customWidth="1"/>
    <col min="9" max="9" width="14.25" style="496" customWidth="1"/>
    <col min="10" max="256" width="8.625" style="496"/>
    <col min="257" max="257" width="5.125" style="496" customWidth="1"/>
    <col min="258" max="258" width="47.625" style="496" customWidth="1"/>
    <col min="259" max="259" width="12" style="496" customWidth="1"/>
    <col min="260" max="260" width="11.375" style="496" customWidth="1"/>
    <col min="261" max="261" width="9.625" style="496" customWidth="1"/>
    <col min="262" max="262" width="10.375" style="496" customWidth="1"/>
    <col min="263" max="263" width="8.375" style="496" customWidth="1"/>
    <col min="264" max="264" width="11.625" style="496" customWidth="1"/>
    <col min="265" max="265" width="14.25" style="496" customWidth="1"/>
    <col min="266" max="512" width="8.625" style="496"/>
    <col min="513" max="513" width="5.125" style="496" customWidth="1"/>
    <col min="514" max="514" width="47.625" style="496" customWidth="1"/>
    <col min="515" max="515" width="12" style="496" customWidth="1"/>
    <col min="516" max="516" width="11.375" style="496" customWidth="1"/>
    <col min="517" max="517" width="9.625" style="496" customWidth="1"/>
    <col min="518" max="518" width="10.375" style="496" customWidth="1"/>
    <col min="519" max="519" width="8.375" style="496" customWidth="1"/>
    <col min="520" max="520" width="11.625" style="496" customWidth="1"/>
    <col min="521" max="521" width="14.25" style="496" customWidth="1"/>
    <col min="522" max="768" width="8.625" style="496"/>
    <col min="769" max="769" width="5.125" style="496" customWidth="1"/>
    <col min="770" max="770" width="47.625" style="496" customWidth="1"/>
    <col min="771" max="771" width="12" style="496" customWidth="1"/>
    <col min="772" max="772" width="11.375" style="496" customWidth="1"/>
    <col min="773" max="773" width="9.625" style="496" customWidth="1"/>
    <col min="774" max="774" width="10.375" style="496" customWidth="1"/>
    <col min="775" max="775" width="8.375" style="496" customWidth="1"/>
    <col min="776" max="776" width="11.625" style="496" customWidth="1"/>
    <col min="777" max="777" width="14.25" style="496" customWidth="1"/>
    <col min="778" max="1024" width="8.625" style="496"/>
    <col min="1025" max="1025" width="5.125" style="496" customWidth="1"/>
    <col min="1026" max="1026" width="47.625" style="496" customWidth="1"/>
    <col min="1027" max="1027" width="12" style="496" customWidth="1"/>
    <col min="1028" max="1028" width="11.375" style="496" customWidth="1"/>
    <col min="1029" max="1029" width="9.625" style="496" customWidth="1"/>
    <col min="1030" max="1030" width="10.375" style="496" customWidth="1"/>
    <col min="1031" max="1031" width="8.375" style="496" customWidth="1"/>
    <col min="1032" max="1032" width="11.625" style="496" customWidth="1"/>
    <col min="1033" max="1033" width="14.25" style="496" customWidth="1"/>
    <col min="1034" max="1280" width="8.625" style="496"/>
    <col min="1281" max="1281" width="5.125" style="496" customWidth="1"/>
    <col min="1282" max="1282" width="47.625" style="496" customWidth="1"/>
    <col min="1283" max="1283" width="12" style="496" customWidth="1"/>
    <col min="1284" max="1284" width="11.375" style="496" customWidth="1"/>
    <col min="1285" max="1285" width="9.625" style="496" customWidth="1"/>
    <col min="1286" max="1286" width="10.375" style="496" customWidth="1"/>
    <col min="1287" max="1287" width="8.375" style="496" customWidth="1"/>
    <col min="1288" max="1288" width="11.625" style="496" customWidth="1"/>
    <col min="1289" max="1289" width="14.25" style="496" customWidth="1"/>
    <col min="1290" max="1536" width="8.625" style="496"/>
    <col min="1537" max="1537" width="5.125" style="496" customWidth="1"/>
    <col min="1538" max="1538" width="47.625" style="496" customWidth="1"/>
    <col min="1539" max="1539" width="12" style="496" customWidth="1"/>
    <col min="1540" max="1540" width="11.375" style="496" customWidth="1"/>
    <col min="1541" max="1541" width="9.625" style="496" customWidth="1"/>
    <col min="1542" max="1542" width="10.375" style="496" customWidth="1"/>
    <col min="1543" max="1543" width="8.375" style="496" customWidth="1"/>
    <col min="1544" max="1544" width="11.625" style="496" customWidth="1"/>
    <col min="1545" max="1545" width="14.25" style="496" customWidth="1"/>
    <col min="1546" max="1792" width="8.625" style="496"/>
    <col min="1793" max="1793" width="5.125" style="496" customWidth="1"/>
    <col min="1794" max="1794" width="47.625" style="496" customWidth="1"/>
    <col min="1795" max="1795" width="12" style="496" customWidth="1"/>
    <col min="1796" max="1796" width="11.375" style="496" customWidth="1"/>
    <col min="1797" max="1797" width="9.625" style="496" customWidth="1"/>
    <col min="1798" max="1798" width="10.375" style="496" customWidth="1"/>
    <col min="1799" max="1799" width="8.375" style="496" customWidth="1"/>
    <col min="1800" max="1800" width="11.625" style="496" customWidth="1"/>
    <col min="1801" max="1801" width="14.25" style="496" customWidth="1"/>
    <col min="1802" max="2048" width="8.625" style="496"/>
    <col min="2049" max="2049" width="5.125" style="496" customWidth="1"/>
    <col min="2050" max="2050" width="47.625" style="496" customWidth="1"/>
    <col min="2051" max="2051" width="12" style="496" customWidth="1"/>
    <col min="2052" max="2052" width="11.375" style="496" customWidth="1"/>
    <col min="2053" max="2053" width="9.625" style="496" customWidth="1"/>
    <col min="2054" max="2054" width="10.375" style="496" customWidth="1"/>
    <col min="2055" max="2055" width="8.375" style="496" customWidth="1"/>
    <col min="2056" max="2056" width="11.625" style="496" customWidth="1"/>
    <col min="2057" max="2057" width="14.25" style="496" customWidth="1"/>
    <col min="2058" max="2304" width="8.625" style="496"/>
    <col min="2305" max="2305" width="5.125" style="496" customWidth="1"/>
    <col min="2306" max="2306" width="47.625" style="496" customWidth="1"/>
    <col min="2307" max="2307" width="12" style="496" customWidth="1"/>
    <col min="2308" max="2308" width="11.375" style="496" customWidth="1"/>
    <col min="2309" max="2309" width="9.625" style="496" customWidth="1"/>
    <col min="2310" max="2310" width="10.375" style="496" customWidth="1"/>
    <col min="2311" max="2311" width="8.375" style="496" customWidth="1"/>
    <col min="2312" max="2312" width="11.625" style="496" customWidth="1"/>
    <col min="2313" max="2313" width="14.25" style="496" customWidth="1"/>
    <col min="2314" max="2560" width="8.625" style="496"/>
    <col min="2561" max="2561" width="5.125" style="496" customWidth="1"/>
    <col min="2562" max="2562" width="47.625" style="496" customWidth="1"/>
    <col min="2563" max="2563" width="12" style="496" customWidth="1"/>
    <col min="2564" max="2564" width="11.375" style="496" customWidth="1"/>
    <col min="2565" max="2565" width="9.625" style="496" customWidth="1"/>
    <col min="2566" max="2566" width="10.375" style="496" customWidth="1"/>
    <col min="2567" max="2567" width="8.375" style="496" customWidth="1"/>
    <col min="2568" max="2568" width="11.625" style="496" customWidth="1"/>
    <col min="2569" max="2569" width="14.25" style="496" customWidth="1"/>
    <col min="2570" max="2816" width="8.625" style="496"/>
    <col min="2817" max="2817" width="5.125" style="496" customWidth="1"/>
    <col min="2818" max="2818" width="47.625" style="496" customWidth="1"/>
    <col min="2819" max="2819" width="12" style="496" customWidth="1"/>
    <col min="2820" max="2820" width="11.375" style="496" customWidth="1"/>
    <col min="2821" max="2821" width="9.625" style="496" customWidth="1"/>
    <col min="2822" max="2822" width="10.375" style="496" customWidth="1"/>
    <col min="2823" max="2823" width="8.375" style="496" customWidth="1"/>
    <col min="2824" max="2824" width="11.625" style="496" customWidth="1"/>
    <col min="2825" max="2825" width="14.25" style="496" customWidth="1"/>
    <col min="2826" max="3072" width="8.625" style="496"/>
    <col min="3073" max="3073" width="5.125" style="496" customWidth="1"/>
    <col min="3074" max="3074" width="47.625" style="496" customWidth="1"/>
    <col min="3075" max="3075" width="12" style="496" customWidth="1"/>
    <col min="3076" max="3076" width="11.375" style="496" customWidth="1"/>
    <col min="3077" max="3077" width="9.625" style="496" customWidth="1"/>
    <col min="3078" max="3078" width="10.375" style="496" customWidth="1"/>
    <col min="3079" max="3079" width="8.375" style="496" customWidth="1"/>
    <col min="3080" max="3080" width="11.625" style="496" customWidth="1"/>
    <col min="3081" max="3081" width="14.25" style="496" customWidth="1"/>
    <col min="3082" max="3328" width="8.625" style="496"/>
    <col min="3329" max="3329" width="5.125" style="496" customWidth="1"/>
    <col min="3330" max="3330" width="47.625" style="496" customWidth="1"/>
    <col min="3331" max="3331" width="12" style="496" customWidth="1"/>
    <col min="3332" max="3332" width="11.375" style="496" customWidth="1"/>
    <col min="3333" max="3333" width="9.625" style="496" customWidth="1"/>
    <col min="3334" max="3334" width="10.375" style="496" customWidth="1"/>
    <col min="3335" max="3335" width="8.375" style="496" customWidth="1"/>
    <col min="3336" max="3336" width="11.625" style="496" customWidth="1"/>
    <col min="3337" max="3337" width="14.25" style="496" customWidth="1"/>
    <col min="3338" max="3584" width="8.625" style="496"/>
    <col min="3585" max="3585" width="5.125" style="496" customWidth="1"/>
    <col min="3586" max="3586" width="47.625" style="496" customWidth="1"/>
    <col min="3587" max="3587" width="12" style="496" customWidth="1"/>
    <col min="3588" max="3588" width="11.375" style="496" customWidth="1"/>
    <col min="3589" max="3589" width="9.625" style="496" customWidth="1"/>
    <col min="3590" max="3590" width="10.375" style="496" customWidth="1"/>
    <col min="3591" max="3591" width="8.375" style="496" customWidth="1"/>
    <col min="3592" max="3592" width="11.625" style="496" customWidth="1"/>
    <col min="3593" max="3593" width="14.25" style="496" customWidth="1"/>
    <col min="3594" max="3840" width="8.625" style="496"/>
    <col min="3841" max="3841" width="5.125" style="496" customWidth="1"/>
    <col min="3842" max="3842" width="47.625" style="496" customWidth="1"/>
    <col min="3843" max="3843" width="12" style="496" customWidth="1"/>
    <col min="3844" max="3844" width="11.375" style="496" customWidth="1"/>
    <col min="3845" max="3845" width="9.625" style="496" customWidth="1"/>
    <col min="3846" max="3846" width="10.375" style="496" customWidth="1"/>
    <col min="3847" max="3847" width="8.375" style="496" customWidth="1"/>
    <col min="3848" max="3848" width="11.625" style="496" customWidth="1"/>
    <col min="3849" max="3849" width="14.25" style="496" customWidth="1"/>
    <col min="3850" max="4096" width="8.625" style="496"/>
    <col min="4097" max="4097" width="5.125" style="496" customWidth="1"/>
    <col min="4098" max="4098" width="47.625" style="496" customWidth="1"/>
    <col min="4099" max="4099" width="12" style="496" customWidth="1"/>
    <col min="4100" max="4100" width="11.375" style="496" customWidth="1"/>
    <col min="4101" max="4101" width="9.625" style="496" customWidth="1"/>
    <col min="4102" max="4102" width="10.375" style="496" customWidth="1"/>
    <col min="4103" max="4103" width="8.375" style="496" customWidth="1"/>
    <col min="4104" max="4104" width="11.625" style="496" customWidth="1"/>
    <col min="4105" max="4105" width="14.25" style="496" customWidth="1"/>
    <col min="4106" max="4352" width="8.625" style="496"/>
    <col min="4353" max="4353" width="5.125" style="496" customWidth="1"/>
    <col min="4354" max="4354" width="47.625" style="496" customWidth="1"/>
    <col min="4355" max="4355" width="12" style="496" customWidth="1"/>
    <col min="4356" max="4356" width="11.375" style="496" customWidth="1"/>
    <col min="4357" max="4357" width="9.625" style="496" customWidth="1"/>
    <col min="4358" max="4358" width="10.375" style="496" customWidth="1"/>
    <col min="4359" max="4359" width="8.375" style="496" customWidth="1"/>
    <col min="4360" max="4360" width="11.625" style="496" customWidth="1"/>
    <col min="4361" max="4361" width="14.25" style="496" customWidth="1"/>
    <col min="4362" max="4608" width="8.625" style="496"/>
    <col min="4609" max="4609" width="5.125" style="496" customWidth="1"/>
    <col min="4610" max="4610" width="47.625" style="496" customWidth="1"/>
    <col min="4611" max="4611" width="12" style="496" customWidth="1"/>
    <col min="4612" max="4612" width="11.375" style="496" customWidth="1"/>
    <col min="4613" max="4613" width="9.625" style="496" customWidth="1"/>
    <col min="4614" max="4614" width="10.375" style="496" customWidth="1"/>
    <col min="4615" max="4615" width="8.375" style="496" customWidth="1"/>
    <col min="4616" max="4616" width="11.625" style="496" customWidth="1"/>
    <col min="4617" max="4617" width="14.25" style="496" customWidth="1"/>
    <col min="4618" max="4864" width="8.625" style="496"/>
    <col min="4865" max="4865" width="5.125" style="496" customWidth="1"/>
    <col min="4866" max="4866" width="47.625" style="496" customWidth="1"/>
    <col min="4867" max="4867" width="12" style="496" customWidth="1"/>
    <col min="4868" max="4868" width="11.375" style="496" customWidth="1"/>
    <col min="4869" max="4869" width="9.625" style="496" customWidth="1"/>
    <col min="4870" max="4870" width="10.375" style="496" customWidth="1"/>
    <col min="4871" max="4871" width="8.375" style="496" customWidth="1"/>
    <col min="4872" max="4872" width="11.625" style="496" customWidth="1"/>
    <col min="4873" max="4873" width="14.25" style="496" customWidth="1"/>
    <col min="4874" max="5120" width="8.625" style="496"/>
    <col min="5121" max="5121" width="5.125" style="496" customWidth="1"/>
    <col min="5122" max="5122" width="47.625" style="496" customWidth="1"/>
    <col min="5123" max="5123" width="12" style="496" customWidth="1"/>
    <col min="5124" max="5124" width="11.375" style="496" customWidth="1"/>
    <col min="5125" max="5125" width="9.625" style="496" customWidth="1"/>
    <col min="5126" max="5126" width="10.375" style="496" customWidth="1"/>
    <col min="5127" max="5127" width="8.375" style="496" customWidth="1"/>
    <col min="5128" max="5128" width="11.625" style="496" customWidth="1"/>
    <col min="5129" max="5129" width="14.25" style="496" customWidth="1"/>
    <col min="5130" max="5376" width="8.625" style="496"/>
    <col min="5377" max="5377" width="5.125" style="496" customWidth="1"/>
    <col min="5378" max="5378" width="47.625" style="496" customWidth="1"/>
    <col min="5379" max="5379" width="12" style="496" customWidth="1"/>
    <col min="5380" max="5380" width="11.375" style="496" customWidth="1"/>
    <col min="5381" max="5381" width="9.625" style="496" customWidth="1"/>
    <col min="5382" max="5382" width="10.375" style="496" customWidth="1"/>
    <col min="5383" max="5383" width="8.375" style="496" customWidth="1"/>
    <col min="5384" max="5384" width="11.625" style="496" customWidth="1"/>
    <col min="5385" max="5385" width="14.25" style="496" customWidth="1"/>
    <col min="5386" max="5632" width="8.625" style="496"/>
    <col min="5633" max="5633" width="5.125" style="496" customWidth="1"/>
    <col min="5634" max="5634" width="47.625" style="496" customWidth="1"/>
    <col min="5635" max="5635" width="12" style="496" customWidth="1"/>
    <col min="5636" max="5636" width="11.375" style="496" customWidth="1"/>
    <col min="5637" max="5637" width="9.625" style="496" customWidth="1"/>
    <col min="5638" max="5638" width="10.375" style="496" customWidth="1"/>
    <col min="5639" max="5639" width="8.375" style="496" customWidth="1"/>
    <col min="5640" max="5640" width="11.625" style="496" customWidth="1"/>
    <col min="5641" max="5641" width="14.25" style="496" customWidth="1"/>
    <col min="5642" max="5888" width="8.625" style="496"/>
    <col min="5889" max="5889" width="5.125" style="496" customWidth="1"/>
    <col min="5890" max="5890" width="47.625" style="496" customWidth="1"/>
    <col min="5891" max="5891" width="12" style="496" customWidth="1"/>
    <col min="5892" max="5892" width="11.375" style="496" customWidth="1"/>
    <col min="5893" max="5893" width="9.625" style="496" customWidth="1"/>
    <col min="5894" max="5894" width="10.375" style="496" customWidth="1"/>
    <col min="5895" max="5895" width="8.375" style="496" customWidth="1"/>
    <col min="5896" max="5896" width="11.625" style="496" customWidth="1"/>
    <col min="5897" max="5897" width="14.25" style="496" customWidth="1"/>
    <col min="5898" max="6144" width="8.625" style="496"/>
    <col min="6145" max="6145" width="5.125" style="496" customWidth="1"/>
    <col min="6146" max="6146" width="47.625" style="496" customWidth="1"/>
    <col min="6147" max="6147" width="12" style="496" customWidth="1"/>
    <col min="6148" max="6148" width="11.375" style="496" customWidth="1"/>
    <col min="6149" max="6149" width="9.625" style="496" customWidth="1"/>
    <col min="6150" max="6150" width="10.375" style="496" customWidth="1"/>
    <col min="6151" max="6151" width="8.375" style="496" customWidth="1"/>
    <col min="6152" max="6152" width="11.625" style="496" customWidth="1"/>
    <col min="6153" max="6153" width="14.25" style="496" customWidth="1"/>
    <col min="6154" max="6400" width="8.625" style="496"/>
    <col min="6401" max="6401" width="5.125" style="496" customWidth="1"/>
    <col min="6402" max="6402" width="47.625" style="496" customWidth="1"/>
    <col min="6403" max="6403" width="12" style="496" customWidth="1"/>
    <col min="6404" max="6404" width="11.375" style="496" customWidth="1"/>
    <col min="6405" max="6405" width="9.625" style="496" customWidth="1"/>
    <col min="6406" max="6406" width="10.375" style="496" customWidth="1"/>
    <col min="6407" max="6407" width="8.375" style="496" customWidth="1"/>
    <col min="6408" max="6408" width="11.625" style="496" customWidth="1"/>
    <col min="6409" max="6409" width="14.25" style="496" customWidth="1"/>
    <col min="6410" max="6656" width="8.625" style="496"/>
    <col min="6657" max="6657" width="5.125" style="496" customWidth="1"/>
    <col min="6658" max="6658" width="47.625" style="496" customWidth="1"/>
    <col min="6659" max="6659" width="12" style="496" customWidth="1"/>
    <col min="6660" max="6660" width="11.375" style="496" customWidth="1"/>
    <col min="6661" max="6661" width="9.625" style="496" customWidth="1"/>
    <col min="6662" max="6662" width="10.375" style="496" customWidth="1"/>
    <col min="6663" max="6663" width="8.375" style="496" customWidth="1"/>
    <col min="6664" max="6664" width="11.625" style="496" customWidth="1"/>
    <col min="6665" max="6665" width="14.25" style="496" customWidth="1"/>
    <col min="6666" max="6912" width="8.625" style="496"/>
    <col min="6913" max="6913" width="5.125" style="496" customWidth="1"/>
    <col min="6914" max="6914" width="47.625" style="496" customWidth="1"/>
    <col min="6915" max="6915" width="12" style="496" customWidth="1"/>
    <col min="6916" max="6916" width="11.375" style="496" customWidth="1"/>
    <col min="6917" max="6917" width="9.625" style="496" customWidth="1"/>
    <col min="6918" max="6918" width="10.375" style="496" customWidth="1"/>
    <col min="6919" max="6919" width="8.375" style="496" customWidth="1"/>
    <col min="6920" max="6920" width="11.625" style="496" customWidth="1"/>
    <col min="6921" max="6921" width="14.25" style="496" customWidth="1"/>
    <col min="6922" max="7168" width="8.625" style="496"/>
    <col min="7169" max="7169" width="5.125" style="496" customWidth="1"/>
    <col min="7170" max="7170" width="47.625" style="496" customWidth="1"/>
    <col min="7171" max="7171" width="12" style="496" customWidth="1"/>
    <col min="7172" max="7172" width="11.375" style="496" customWidth="1"/>
    <col min="7173" max="7173" width="9.625" style="496" customWidth="1"/>
    <col min="7174" max="7174" width="10.375" style="496" customWidth="1"/>
    <col min="7175" max="7175" width="8.375" style="496" customWidth="1"/>
    <col min="7176" max="7176" width="11.625" style="496" customWidth="1"/>
    <col min="7177" max="7177" width="14.25" style="496" customWidth="1"/>
    <col min="7178" max="7424" width="8.625" style="496"/>
    <col min="7425" max="7425" width="5.125" style="496" customWidth="1"/>
    <col min="7426" max="7426" width="47.625" style="496" customWidth="1"/>
    <col min="7427" max="7427" width="12" style="496" customWidth="1"/>
    <col min="7428" max="7428" width="11.375" style="496" customWidth="1"/>
    <col min="7429" max="7429" width="9.625" style="496" customWidth="1"/>
    <col min="7430" max="7430" width="10.375" style="496" customWidth="1"/>
    <col min="7431" max="7431" width="8.375" style="496" customWidth="1"/>
    <col min="7432" max="7432" width="11.625" style="496" customWidth="1"/>
    <col min="7433" max="7433" width="14.25" style="496" customWidth="1"/>
    <col min="7434" max="7680" width="8.625" style="496"/>
    <col min="7681" max="7681" width="5.125" style="496" customWidth="1"/>
    <col min="7682" max="7682" width="47.625" style="496" customWidth="1"/>
    <col min="7683" max="7683" width="12" style="496" customWidth="1"/>
    <col min="7684" max="7684" width="11.375" style="496" customWidth="1"/>
    <col min="7685" max="7685" width="9.625" style="496" customWidth="1"/>
    <col min="7686" max="7686" width="10.375" style="496" customWidth="1"/>
    <col min="7687" max="7687" width="8.375" style="496" customWidth="1"/>
    <col min="7688" max="7688" width="11.625" style="496" customWidth="1"/>
    <col min="7689" max="7689" width="14.25" style="496" customWidth="1"/>
    <col min="7690" max="7936" width="8.625" style="496"/>
    <col min="7937" max="7937" width="5.125" style="496" customWidth="1"/>
    <col min="7938" max="7938" width="47.625" style="496" customWidth="1"/>
    <col min="7939" max="7939" width="12" style="496" customWidth="1"/>
    <col min="7940" max="7940" width="11.375" style="496" customWidth="1"/>
    <col min="7941" max="7941" width="9.625" style="496" customWidth="1"/>
    <col min="7942" max="7942" width="10.375" style="496" customWidth="1"/>
    <col min="7943" max="7943" width="8.375" style="496" customWidth="1"/>
    <col min="7944" max="7944" width="11.625" style="496" customWidth="1"/>
    <col min="7945" max="7945" width="14.25" style="496" customWidth="1"/>
    <col min="7946" max="8192" width="8.625" style="496"/>
    <col min="8193" max="8193" width="5.125" style="496" customWidth="1"/>
    <col min="8194" max="8194" width="47.625" style="496" customWidth="1"/>
    <col min="8195" max="8195" width="12" style="496" customWidth="1"/>
    <col min="8196" max="8196" width="11.375" style="496" customWidth="1"/>
    <col min="8197" max="8197" width="9.625" style="496" customWidth="1"/>
    <col min="8198" max="8198" width="10.375" style="496" customWidth="1"/>
    <col min="8199" max="8199" width="8.375" style="496" customWidth="1"/>
    <col min="8200" max="8200" width="11.625" style="496" customWidth="1"/>
    <col min="8201" max="8201" width="14.25" style="496" customWidth="1"/>
    <col min="8202" max="8448" width="8.625" style="496"/>
    <col min="8449" max="8449" width="5.125" style="496" customWidth="1"/>
    <col min="8450" max="8450" width="47.625" style="496" customWidth="1"/>
    <col min="8451" max="8451" width="12" style="496" customWidth="1"/>
    <col min="8452" max="8452" width="11.375" style="496" customWidth="1"/>
    <col min="8453" max="8453" width="9.625" style="496" customWidth="1"/>
    <col min="8454" max="8454" width="10.375" style="496" customWidth="1"/>
    <col min="8455" max="8455" width="8.375" style="496" customWidth="1"/>
    <col min="8456" max="8456" width="11.625" style="496" customWidth="1"/>
    <col min="8457" max="8457" width="14.25" style="496" customWidth="1"/>
    <col min="8458" max="8704" width="8.625" style="496"/>
    <col min="8705" max="8705" width="5.125" style="496" customWidth="1"/>
    <col min="8706" max="8706" width="47.625" style="496" customWidth="1"/>
    <col min="8707" max="8707" width="12" style="496" customWidth="1"/>
    <col min="8708" max="8708" width="11.375" style="496" customWidth="1"/>
    <col min="8709" max="8709" width="9.625" style="496" customWidth="1"/>
    <col min="8710" max="8710" width="10.375" style="496" customWidth="1"/>
    <col min="8711" max="8711" width="8.375" style="496" customWidth="1"/>
    <col min="8712" max="8712" width="11.625" style="496" customWidth="1"/>
    <col min="8713" max="8713" width="14.25" style="496" customWidth="1"/>
    <col min="8714" max="8960" width="8.625" style="496"/>
    <col min="8961" max="8961" width="5.125" style="496" customWidth="1"/>
    <col min="8962" max="8962" width="47.625" style="496" customWidth="1"/>
    <col min="8963" max="8963" width="12" style="496" customWidth="1"/>
    <col min="8964" max="8964" width="11.375" style="496" customWidth="1"/>
    <col min="8965" max="8965" width="9.625" style="496" customWidth="1"/>
    <col min="8966" max="8966" width="10.375" style="496" customWidth="1"/>
    <col min="8967" max="8967" width="8.375" style="496" customWidth="1"/>
    <col min="8968" max="8968" width="11.625" style="496" customWidth="1"/>
    <col min="8969" max="8969" width="14.25" style="496" customWidth="1"/>
    <col min="8970" max="9216" width="8.625" style="496"/>
    <col min="9217" max="9217" width="5.125" style="496" customWidth="1"/>
    <col min="9218" max="9218" width="47.625" style="496" customWidth="1"/>
    <col min="9219" max="9219" width="12" style="496" customWidth="1"/>
    <col min="9220" max="9220" width="11.375" style="496" customWidth="1"/>
    <col min="9221" max="9221" width="9.625" style="496" customWidth="1"/>
    <col min="9222" max="9222" width="10.375" style="496" customWidth="1"/>
    <col min="9223" max="9223" width="8.375" style="496" customWidth="1"/>
    <col min="9224" max="9224" width="11.625" style="496" customWidth="1"/>
    <col min="9225" max="9225" width="14.25" style="496" customWidth="1"/>
    <col min="9226" max="9472" width="8.625" style="496"/>
    <col min="9473" max="9473" width="5.125" style="496" customWidth="1"/>
    <col min="9474" max="9474" width="47.625" style="496" customWidth="1"/>
    <col min="9475" max="9475" width="12" style="496" customWidth="1"/>
    <col min="9476" max="9476" width="11.375" style="496" customWidth="1"/>
    <col min="9477" max="9477" width="9.625" style="496" customWidth="1"/>
    <col min="9478" max="9478" width="10.375" style="496" customWidth="1"/>
    <col min="9479" max="9479" width="8.375" style="496" customWidth="1"/>
    <col min="9480" max="9480" width="11.625" style="496" customWidth="1"/>
    <col min="9481" max="9481" width="14.25" style="496" customWidth="1"/>
    <col min="9482" max="9728" width="8.625" style="496"/>
    <col min="9729" max="9729" width="5.125" style="496" customWidth="1"/>
    <col min="9730" max="9730" width="47.625" style="496" customWidth="1"/>
    <col min="9731" max="9731" width="12" style="496" customWidth="1"/>
    <col min="9732" max="9732" width="11.375" style="496" customWidth="1"/>
    <col min="9733" max="9733" width="9.625" style="496" customWidth="1"/>
    <col min="9734" max="9734" width="10.375" style="496" customWidth="1"/>
    <col min="9735" max="9735" width="8.375" style="496" customWidth="1"/>
    <col min="9736" max="9736" width="11.625" style="496" customWidth="1"/>
    <col min="9737" max="9737" width="14.25" style="496" customWidth="1"/>
    <col min="9738" max="9984" width="8.625" style="496"/>
    <col min="9985" max="9985" width="5.125" style="496" customWidth="1"/>
    <col min="9986" max="9986" width="47.625" style="496" customWidth="1"/>
    <col min="9987" max="9987" width="12" style="496" customWidth="1"/>
    <col min="9988" max="9988" width="11.375" style="496" customWidth="1"/>
    <col min="9989" max="9989" width="9.625" style="496" customWidth="1"/>
    <col min="9990" max="9990" width="10.375" style="496" customWidth="1"/>
    <col min="9991" max="9991" width="8.375" style="496" customWidth="1"/>
    <col min="9992" max="9992" width="11.625" style="496" customWidth="1"/>
    <col min="9993" max="9993" width="14.25" style="496" customWidth="1"/>
    <col min="9994" max="10240" width="8.625" style="496"/>
    <col min="10241" max="10241" width="5.125" style="496" customWidth="1"/>
    <col min="10242" max="10242" width="47.625" style="496" customWidth="1"/>
    <col min="10243" max="10243" width="12" style="496" customWidth="1"/>
    <col min="10244" max="10244" width="11.375" style="496" customWidth="1"/>
    <col min="10245" max="10245" width="9.625" style="496" customWidth="1"/>
    <col min="10246" max="10246" width="10.375" style="496" customWidth="1"/>
    <col min="10247" max="10247" width="8.375" style="496" customWidth="1"/>
    <col min="10248" max="10248" width="11.625" style="496" customWidth="1"/>
    <col min="10249" max="10249" width="14.25" style="496" customWidth="1"/>
    <col min="10250" max="10496" width="8.625" style="496"/>
    <col min="10497" max="10497" width="5.125" style="496" customWidth="1"/>
    <col min="10498" max="10498" width="47.625" style="496" customWidth="1"/>
    <col min="10499" max="10499" width="12" style="496" customWidth="1"/>
    <col min="10500" max="10500" width="11.375" style="496" customWidth="1"/>
    <col min="10501" max="10501" width="9.625" style="496" customWidth="1"/>
    <col min="10502" max="10502" width="10.375" style="496" customWidth="1"/>
    <col min="10503" max="10503" width="8.375" style="496" customWidth="1"/>
    <col min="10504" max="10504" width="11.625" style="496" customWidth="1"/>
    <col min="10505" max="10505" width="14.25" style="496" customWidth="1"/>
    <col min="10506" max="10752" width="8.625" style="496"/>
    <col min="10753" max="10753" width="5.125" style="496" customWidth="1"/>
    <col min="10754" max="10754" width="47.625" style="496" customWidth="1"/>
    <col min="10755" max="10755" width="12" style="496" customWidth="1"/>
    <col min="10756" max="10756" width="11.375" style="496" customWidth="1"/>
    <col min="10757" max="10757" width="9.625" style="496" customWidth="1"/>
    <col min="10758" max="10758" width="10.375" style="496" customWidth="1"/>
    <col min="10759" max="10759" width="8.375" style="496" customWidth="1"/>
    <col min="10760" max="10760" width="11.625" style="496" customWidth="1"/>
    <col min="10761" max="10761" width="14.25" style="496" customWidth="1"/>
    <col min="10762" max="11008" width="8.625" style="496"/>
    <col min="11009" max="11009" width="5.125" style="496" customWidth="1"/>
    <col min="11010" max="11010" width="47.625" style="496" customWidth="1"/>
    <col min="11011" max="11011" width="12" style="496" customWidth="1"/>
    <col min="11012" max="11012" width="11.375" style="496" customWidth="1"/>
    <col min="11013" max="11013" width="9.625" style="496" customWidth="1"/>
    <col min="11014" max="11014" width="10.375" style="496" customWidth="1"/>
    <col min="11015" max="11015" width="8.375" style="496" customWidth="1"/>
    <col min="11016" max="11016" width="11.625" style="496" customWidth="1"/>
    <col min="11017" max="11017" width="14.25" style="496" customWidth="1"/>
    <col min="11018" max="11264" width="8.625" style="496"/>
    <col min="11265" max="11265" width="5.125" style="496" customWidth="1"/>
    <col min="11266" max="11266" width="47.625" style="496" customWidth="1"/>
    <col min="11267" max="11267" width="12" style="496" customWidth="1"/>
    <col min="11268" max="11268" width="11.375" style="496" customWidth="1"/>
    <col min="11269" max="11269" width="9.625" style="496" customWidth="1"/>
    <col min="11270" max="11270" width="10.375" style="496" customWidth="1"/>
    <col min="11271" max="11271" width="8.375" style="496" customWidth="1"/>
    <col min="11272" max="11272" width="11.625" style="496" customWidth="1"/>
    <col min="11273" max="11273" width="14.25" style="496" customWidth="1"/>
    <col min="11274" max="11520" width="8.625" style="496"/>
    <col min="11521" max="11521" width="5.125" style="496" customWidth="1"/>
    <col min="11522" max="11522" width="47.625" style="496" customWidth="1"/>
    <col min="11523" max="11523" width="12" style="496" customWidth="1"/>
    <col min="11524" max="11524" width="11.375" style="496" customWidth="1"/>
    <col min="11525" max="11525" width="9.625" style="496" customWidth="1"/>
    <col min="11526" max="11526" width="10.375" style="496" customWidth="1"/>
    <col min="11527" max="11527" width="8.375" style="496" customWidth="1"/>
    <col min="11528" max="11528" width="11.625" style="496" customWidth="1"/>
    <col min="11529" max="11529" width="14.25" style="496" customWidth="1"/>
    <col min="11530" max="11776" width="8.625" style="496"/>
    <col min="11777" max="11777" width="5.125" style="496" customWidth="1"/>
    <col min="11778" max="11778" width="47.625" style="496" customWidth="1"/>
    <col min="11779" max="11779" width="12" style="496" customWidth="1"/>
    <col min="11780" max="11780" width="11.375" style="496" customWidth="1"/>
    <col min="11781" max="11781" width="9.625" style="496" customWidth="1"/>
    <col min="11782" max="11782" width="10.375" style="496" customWidth="1"/>
    <col min="11783" max="11783" width="8.375" style="496" customWidth="1"/>
    <col min="11784" max="11784" width="11.625" style="496" customWidth="1"/>
    <col min="11785" max="11785" width="14.25" style="496" customWidth="1"/>
    <col min="11786" max="12032" width="8.625" style="496"/>
    <col min="12033" max="12033" width="5.125" style="496" customWidth="1"/>
    <col min="12034" max="12034" width="47.625" style="496" customWidth="1"/>
    <col min="12035" max="12035" width="12" style="496" customWidth="1"/>
    <col min="12036" max="12036" width="11.375" style="496" customWidth="1"/>
    <col min="12037" max="12037" width="9.625" style="496" customWidth="1"/>
    <col min="12038" max="12038" width="10.375" style="496" customWidth="1"/>
    <col min="12039" max="12039" width="8.375" style="496" customWidth="1"/>
    <col min="12040" max="12040" width="11.625" style="496" customWidth="1"/>
    <col min="12041" max="12041" width="14.25" style="496" customWidth="1"/>
    <col min="12042" max="12288" width="8.625" style="496"/>
    <col min="12289" max="12289" width="5.125" style="496" customWidth="1"/>
    <col min="12290" max="12290" width="47.625" style="496" customWidth="1"/>
    <col min="12291" max="12291" width="12" style="496" customWidth="1"/>
    <col min="12292" max="12292" width="11.375" style="496" customWidth="1"/>
    <col min="12293" max="12293" width="9.625" style="496" customWidth="1"/>
    <col min="12294" max="12294" width="10.375" style="496" customWidth="1"/>
    <col min="12295" max="12295" width="8.375" style="496" customWidth="1"/>
    <col min="12296" max="12296" width="11.625" style="496" customWidth="1"/>
    <col min="12297" max="12297" width="14.25" style="496" customWidth="1"/>
    <col min="12298" max="12544" width="8.625" style="496"/>
    <col min="12545" max="12545" width="5.125" style="496" customWidth="1"/>
    <col min="12546" max="12546" width="47.625" style="496" customWidth="1"/>
    <col min="12547" max="12547" width="12" style="496" customWidth="1"/>
    <col min="12548" max="12548" width="11.375" style="496" customWidth="1"/>
    <col min="12549" max="12549" width="9.625" style="496" customWidth="1"/>
    <col min="12550" max="12550" width="10.375" style="496" customWidth="1"/>
    <col min="12551" max="12551" width="8.375" style="496" customWidth="1"/>
    <col min="12552" max="12552" width="11.625" style="496" customWidth="1"/>
    <col min="12553" max="12553" width="14.25" style="496" customWidth="1"/>
    <col min="12554" max="12800" width="8.625" style="496"/>
    <col min="12801" max="12801" width="5.125" style="496" customWidth="1"/>
    <col min="12802" max="12802" width="47.625" style="496" customWidth="1"/>
    <col min="12803" max="12803" width="12" style="496" customWidth="1"/>
    <col min="12804" max="12804" width="11.375" style="496" customWidth="1"/>
    <col min="12805" max="12805" width="9.625" style="496" customWidth="1"/>
    <col min="12806" max="12806" width="10.375" style="496" customWidth="1"/>
    <col min="12807" max="12807" width="8.375" style="496" customWidth="1"/>
    <col min="12808" max="12808" width="11.625" style="496" customWidth="1"/>
    <col min="12809" max="12809" width="14.25" style="496" customWidth="1"/>
    <col min="12810" max="13056" width="8.625" style="496"/>
    <col min="13057" max="13057" width="5.125" style="496" customWidth="1"/>
    <col min="13058" max="13058" width="47.625" style="496" customWidth="1"/>
    <col min="13059" max="13059" width="12" style="496" customWidth="1"/>
    <col min="13060" max="13060" width="11.375" style="496" customWidth="1"/>
    <col min="13061" max="13061" width="9.625" style="496" customWidth="1"/>
    <col min="13062" max="13062" width="10.375" style="496" customWidth="1"/>
    <col min="13063" max="13063" width="8.375" style="496" customWidth="1"/>
    <col min="13064" max="13064" width="11.625" style="496" customWidth="1"/>
    <col min="13065" max="13065" width="14.25" style="496" customWidth="1"/>
    <col min="13066" max="13312" width="8.625" style="496"/>
    <col min="13313" max="13313" width="5.125" style="496" customWidth="1"/>
    <col min="13314" max="13314" width="47.625" style="496" customWidth="1"/>
    <col min="13315" max="13315" width="12" style="496" customWidth="1"/>
    <col min="13316" max="13316" width="11.375" style="496" customWidth="1"/>
    <col min="13317" max="13317" width="9.625" style="496" customWidth="1"/>
    <col min="13318" max="13318" width="10.375" style="496" customWidth="1"/>
    <col min="13319" max="13319" width="8.375" style="496" customWidth="1"/>
    <col min="13320" max="13320" width="11.625" style="496" customWidth="1"/>
    <col min="13321" max="13321" width="14.25" style="496" customWidth="1"/>
    <col min="13322" max="13568" width="8.625" style="496"/>
    <col min="13569" max="13569" width="5.125" style="496" customWidth="1"/>
    <col min="13570" max="13570" width="47.625" style="496" customWidth="1"/>
    <col min="13571" max="13571" width="12" style="496" customWidth="1"/>
    <col min="13572" max="13572" width="11.375" style="496" customWidth="1"/>
    <col min="13573" max="13573" width="9.625" style="496" customWidth="1"/>
    <col min="13574" max="13574" width="10.375" style="496" customWidth="1"/>
    <col min="13575" max="13575" width="8.375" style="496" customWidth="1"/>
    <col min="13576" max="13576" width="11.625" style="496" customWidth="1"/>
    <col min="13577" max="13577" width="14.25" style="496" customWidth="1"/>
    <col min="13578" max="13824" width="8.625" style="496"/>
    <col min="13825" max="13825" width="5.125" style="496" customWidth="1"/>
    <col min="13826" max="13826" width="47.625" style="496" customWidth="1"/>
    <col min="13827" max="13827" width="12" style="496" customWidth="1"/>
    <col min="13828" max="13828" width="11.375" style="496" customWidth="1"/>
    <col min="13829" max="13829" width="9.625" style="496" customWidth="1"/>
    <col min="13830" max="13830" width="10.375" style="496" customWidth="1"/>
    <col min="13831" max="13831" width="8.375" style="496" customWidth="1"/>
    <col min="13832" max="13832" width="11.625" style="496" customWidth="1"/>
    <col min="13833" max="13833" width="14.25" style="496" customWidth="1"/>
    <col min="13834" max="14080" width="8.625" style="496"/>
    <col min="14081" max="14081" width="5.125" style="496" customWidth="1"/>
    <col min="14082" max="14082" width="47.625" style="496" customWidth="1"/>
    <col min="14083" max="14083" width="12" style="496" customWidth="1"/>
    <col min="14084" max="14084" width="11.375" style="496" customWidth="1"/>
    <col min="14085" max="14085" width="9.625" style="496" customWidth="1"/>
    <col min="14086" max="14086" width="10.375" style="496" customWidth="1"/>
    <col min="14087" max="14087" width="8.375" style="496" customWidth="1"/>
    <col min="14088" max="14088" width="11.625" style="496" customWidth="1"/>
    <col min="14089" max="14089" width="14.25" style="496" customWidth="1"/>
    <col min="14090" max="14336" width="8.625" style="496"/>
    <col min="14337" max="14337" width="5.125" style="496" customWidth="1"/>
    <col min="14338" max="14338" width="47.625" style="496" customWidth="1"/>
    <col min="14339" max="14339" width="12" style="496" customWidth="1"/>
    <col min="14340" max="14340" width="11.375" style="496" customWidth="1"/>
    <col min="14341" max="14341" width="9.625" style="496" customWidth="1"/>
    <col min="14342" max="14342" width="10.375" style="496" customWidth="1"/>
    <col min="14343" max="14343" width="8.375" style="496" customWidth="1"/>
    <col min="14344" max="14344" width="11.625" style="496" customWidth="1"/>
    <col min="14345" max="14345" width="14.25" style="496" customWidth="1"/>
    <col min="14346" max="14592" width="8.625" style="496"/>
    <col min="14593" max="14593" width="5.125" style="496" customWidth="1"/>
    <col min="14594" max="14594" width="47.625" style="496" customWidth="1"/>
    <col min="14595" max="14595" width="12" style="496" customWidth="1"/>
    <col min="14596" max="14596" width="11.375" style="496" customWidth="1"/>
    <col min="14597" max="14597" width="9.625" style="496" customWidth="1"/>
    <col min="14598" max="14598" width="10.375" style="496" customWidth="1"/>
    <col min="14599" max="14599" width="8.375" style="496" customWidth="1"/>
    <col min="14600" max="14600" width="11.625" style="496" customWidth="1"/>
    <col min="14601" max="14601" width="14.25" style="496" customWidth="1"/>
    <col min="14602" max="14848" width="8.625" style="496"/>
    <col min="14849" max="14849" width="5.125" style="496" customWidth="1"/>
    <col min="14850" max="14850" width="47.625" style="496" customWidth="1"/>
    <col min="14851" max="14851" width="12" style="496" customWidth="1"/>
    <col min="14852" max="14852" width="11.375" style="496" customWidth="1"/>
    <col min="14853" max="14853" width="9.625" style="496" customWidth="1"/>
    <col min="14854" max="14854" width="10.375" style="496" customWidth="1"/>
    <col min="14855" max="14855" width="8.375" style="496" customWidth="1"/>
    <col min="14856" max="14856" width="11.625" style="496" customWidth="1"/>
    <col min="14857" max="14857" width="14.25" style="496" customWidth="1"/>
    <col min="14858" max="15104" width="8.625" style="496"/>
    <col min="15105" max="15105" width="5.125" style="496" customWidth="1"/>
    <col min="15106" max="15106" width="47.625" style="496" customWidth="1"/>
    <col min="15107" max="15107" width="12" style="496" customWidth="1"/>
    <col min="15108" max="15108" width="11.375" style="496" customWidth="1"/>
    <col min="15109" max="15109" width="9.625" style="496" customWidth="1"/>
    <col min="15110" max="15110" width="10.375" style="496" customWidth="1"/>
    <col min="15111" max="15111" width="8.375" style="496" customWidth="1"/>
    <col min="15112" max="15112" width="11.625" style="496" customWidth="1"/>
    <col min="15113" max="15113" width="14.25" style="496" customWidth="1"/>
    <col min="15114" max="15360" width="8.625" style="496"/>
    <col min="15361" max="15361" width="5.125" style="496" customWidth="1"/>
    <col min="15362" max="15362" width="47.625" style="496" customWidth="1"/>
    <col min="15363" max="15363" width="12" style="496" customWidth="1"/>
    <col min="15364" max="15364" width="11.375" style="496" customWidth="1"/>
    <col min="15365" max="15365" width="9.625" style="496" customWidth="1"/>
    <col min="15366" max="15366" width="10.375" style="496" customWidth="1"/>
    <col min="15367" max="15367" width="8.375" style="496" customWidth="1"/>
    <col min="15368" max="15368" width="11.625" style="496" customWidth="1"/>
    <col min="15369" max="15369" width="14.25" style="496" customWidth="1"/>
    <col min="15370" max="15616" width="8.625" style="496"/>
    <col min="15617" max="15617" width="5.125" style="496" customWidth="1"/>
    <col min="15618" max="15618" width="47.625" style="496" customWidth="1"/>
    <col min="15619" max="15619" width="12" style="496" customWidth="1"/>
    <col min="15620" max="15620" width="11.375" style="496" customWidth="1"/>
    <col min="15621" max="15621" width="9.625" style="496" customWidth="1"/>
    <col min="15622" max="15622" width="10.375" style="496" customWidth="1"/>
    <col min="15623" max="15623" width="8.375" style="496" customWidth="1"/>
    <col min="15624" max="15624" width="11.625" style="496" customWidth="1"/>
    <col min="15625" max="15625" width="14.25" style="496" customWidth="1"/>
    <col min="15626" max="15872" width="8.625" style="496"/>
    <col min="15873" max="15873" width="5.125" style="496" customWidth="1"/>
    <col min="15874" max="15874" width="47.625" style="496" customWidth="1"/>
    <col min="15875" max="15875" width="12" style="496" customWidth="1"/>
    <col min="15876" max="15876" width="11.375" style="496" customWidth="1"/>
    <col min="15877" max="15877" width="9.625" style="496" customWidth="1"/>
    <col min="15878" max="15878" width="10.375" style="496" customWidth="1"/>
    <col min="15879" max="15879" width="8.375" style="496" customWidth="1"/>
    <col min="15880" max="15880" width="11.625" style="496" customWidth="1"/>
    <col min="15881" max="15881" width="14.25" style="496" customWidth="1"/>
    <col min="15882" max="16128" width="8.625" style="496"/>
    <col min="16129" max="16129" width="5.125" style="496" customWidth="1"/>
    <col min="16130" max="16130" width="47.625" style="496" customWidth="1"/>
    <col min="16131" max="16131" width="12" style="496" customWidth="1"/>
    <col min="16132" max="16132" width="11.375" style="496" customWidth="1"/>
    <col min="16133" max="16133" width="9.625" style="496" customWidth="1"/>
    <col min="16134" max="16134" width="10.375" style="496" customWidth="1"/>
    <col min="16135" max="16135" width="8.375" style="496" customWidth="1"/>
    <col min="16136" max="16136" width="11.625" style="496" customWidth="1"/>
    <col min="16137" max="16137" width="14.25" style="496" customWidth="1"/>
    <col min="16138" max="16384" width="8.625" style="496"/>
  </cols>
  <sheetData>
    <row r="1" spans="1:9" ht="21">
      <c r="A1" s="3319" t="s">
        <v>333</v>
      </c>
      <c r="B1" s="3319"/>
      <c r="C1" s="3319"/>
      <c r="D1" s="3319"/>
      <c r="E1" s="3319"/>
      <c r="F1" s="3319"/>
      <c r="G1" s="3319"/>
      <c r="H1" s="3319"/>
    </row>
    <row r="2" spans="1:9" ht="21">
      <c r="A2" s="3319" t="s">
        <v>1377</v>
      </c>
      <c r="B2" s="3319"/>
      <c r="C2" s="3319"/>
      <c r="D2" s="3319"/>
      <c r="E2" s="3319"/>
      <c r="F2" s="3319"/>
      <c r="G2" s="3319"/>
      <c r="H2" s="3319"/>
    </row>
    <row r="3" spans="1:9" s="497" customFormat="1">
      <c r="A3" s="3320" t="s">
        <v>1495</v>
      </c>
      <c r="B3" s="3320"/>
    </row>
    <row r="4" spans="1:9" s="497" customFormat="1">
      <c r="A4" s="498"/>
      <c r="B4" s="499" t="s">
        <v>1496</v>
      </c>
    </row>
    <row r="5" spans="1:9" s="497" customFormat="1">
      <c r="A5" s="500" t="s">
        <v>329</v>
      </c>
      <c r="B5" s="501" t="s">
        <v>1497</v>
      </c>
    </row>
    <row r="6" spans="1:9" s="497" customFormat="1">
      <c r="A6" s="500"/>
      <c r="B6" s="501" t="s">
        <v>1498</v>
      </c>
    </row>
    <row r="7" spans="1:9" s="497" customFormat="1">
      <c r="A7" s="500"/>
      <c r="B7" s="501" t="s">
        <v>1499</v>
      </c>
    </row>
    <row r="8" spans="1:9" s="497" customFormat="1">
      <c r="A8" s="500" t="s">
        <v>332</v>
      </c>
      <c r="B8" s="501"/>
    </row>
    <row r="9" spans="1:9">
      <c r="B9" s="496" t="s">
        <v>1500</v>
      </c>
      <c r="C9" s="502"/>
      <c r="D9" s="502"/>
      <c r="E9" s="502"/>
      <c r="F9" s="502"/>
      <c r="G9" s="502"/>
      <c r="H9" s="502"/>
    </row>
    <row r="10" spans="1:9">
      <c r="A10" s="3321" t="s">
        <v>1501</v>
      </c>
      <c r="B10" s="3321"/>
      <c r="C10" s="3321"/>
      <c r="D10" s="3321"/>
      <c r="E10" s="3321"/>
      <c r="F10" s="3321"/>
      <c r="G10" s="3321"/>
      <c r="H10" s="3321"/>
    </row>
    <row r="11" spans="1:9">
      <c r="A11" s="503"/>
      <c r="B11" s="503" t="s">
        <v>1502</v>
      </c>
      <c r="C11" s="503"/>
      <c r="D11" s="503"/>
      <c r="E11" s="503"/>
      <c r="F11" s="503"/>
      <c r="G11" s="503"/>
      <c r="H11" s="503"/>
    </row>
    <row r="12" spans="1:9">
      <c r="A12" s="503"/>
      <c r="B12" s="503" t="s">
        <v>1503</v>
      </c>
      <c r="C12" s="503"/>
      <c r="D12" s="503"/>
      <c r="E12" s="503"/>
      <c r="F12" s="503"/>
      <c r="G12" s="503"/>
      <c r="H12" s="503"/>
    </row>
    <row r="13" spans="1:9">
      <c r="A13" s="504"/>
      <c r="B13" s="504" t="s">
        <v>1504</v>
      </c>
      <c r="C13" s="504"/>
      <c r="D13" s="504"/>
      <c r="E13" s="504"/>
      <c r="F13" s="504"/>
      <c r="G13" s="504"/>
      <c r="H13" s="504"/>
    </row>
    <row r="14" spans="1:9" s="497" customFormat="1" ht="27.75" customHeight="1">
      <c r="A14" s="3318" t="s">
        <v>0</v>
      </c>
      <c r="B14" s="3318" t="s">
        <v>325</v>
      </c>
      <c r="C14" s="3318" t="s">
        <v>326</v>
      </c>
      <c r="D14" s="3318" t="s">
        <v>1</v>
      </c>
      <c r="E14" s="3318" t="s">
        <v>327</v>
      </c>
      <c r="F14" s="3322" t="s">
        <v>2</v>
      </c>
      <c r="G14" s="3322"/>
      <c r="H14" s="3317" t="s">
        <v>328</v>
      </c>
      <c r="I14" s="3318" t="s">
        <v>5</v>
      </c>
    </row>
    <row r="15" spans="1:9" s="497" customFormat="1" ht="38.25" customHeight="1">
      <c r="A15" s="3318"/>
      <c r="B15" s="3318"/>
      <c r="C15" s="3318"/>
      <c r="D15" s="3318"/>
      <c r="E15" s="3318"/>
      <c r="F15" s="505" t="s">
        <v>3</v>
      </c>
      <c r="G15" s="505" t="s">
        <v>4</v>
      </c>
      <c r="H15" s="3317"/>
      <c r="I15" s="3318"/>
    </row>
    <row r="16" spans="1:9" s="497" customFormat="1">
      <c r="A16" s="506">
        <v>1</v>
      </c>
      <c r="B16" s="507" t="s">
        <v>4207</v>
      </c>
      <c r="C16" s="508"/>
      <c r="D16" s="508"/>
      <c r="E16" s="508"/>
      <c r="F16" s="508"/>
      <c r="G16" s="508"/>
      <c r="H16" s="508"/>
      <c r="I16" s="508"/>
    </row>
    <row r="17" spans="1:9" s="497" customFormat="1" ht="37.5">
      <c r="A17" s="508"/>
      <c r="B17" s="507" t="s">
        <v>4208</v>
      </c>
      <c r="C17" s="508"/>
      <c r="D17" s="508"/>
      <c r="E17" s="508"/>
      <c r="F17" s="508"/>
      <c r="G17" s="508"/>
      <c r="H17" s="508"/>
      <c r="I17" s="508"/>
    </row>
    <row r="18" spans="1:9" s="497" customFormat="1">
      <c r="A18" s="508"/>
      <c r="B18" s="509" t="s">
        <v>1505</v>
      </c>
      <c r="C18" s="508"/>
      <c r="D18" s="508"/>
      <c r="E18" s="508"/>
      <c r="F18" s="508"/>
      <c r="G18" s="508"/>
      <c r="H18" s="508" t="s">
        <v>1506</v>
      </c>
      <c r="I18" s="508" t="s">
        <v>1385</v>
      </c>
    </row>
    <row r="19" spans="1:9" s="497" customFormat="1">
      <c r="A19" s="508"/>
      <c r="B19" s="508" t="s">
        <v>1507</v>
      </c>
      <c r="C19" s="508"/>
      <c r="D19" s="508" t="s">
        <v>1082</v>
      </c>
      <c r="E19" s="508"/>
      <c r="F19" s="508"/>
      <c r="G19" s="508"/>
      <c r="H19" s="508"/>
      <c r="I19" s="508"/>
    </row>
    <row r="20" spans="1:9" s="497" customFormat="1">
      <c r="A20" s="508"/>
      <c r="B20" s="508" t="s">
        <v>1508</v>
      </c>
      <c r="C20" s="508"/>
      <c r="D20" s="508" t="s">
        <v>1509</v>
      </c>
      <c r="E20" s="508" t="s">
        <v>1510</v>
      </c>
      <c r="F20" s="508"/>
      <c r="G20" s="508"/>
      <c r="H20" s="510" t="s">
        <v>352</v>
      </c>
      <c r="I20" s="508" t="s">
        <v>1385</v>
      </c>
    </row>
    <row r="21" spans="1:9" s="497" customFormat="1">
      <c r="A21" s="508"/>
      <c r="B21" s="508" t="s">
        <v>1511</v>
      </c>
      <c r="C21" s="508"/>
      <c r="D21" s="508"/>
      <c r="E21" s="508"/>
      <c r="F21" s="508"/>
      <c r="G21" s="508"/>
      <c r="H21" s="508"/>
      <c r="I21" s="508"/>
    </row>
    <row r="22" spans="1:9" s="497" customFormat="1">
      <c r="A22" s="508"/>
      <c r="B22" s="508" t="s">
        <v>1512</v>
      </c>
      <c r="C22" s="508"/>
      <c r="D22" s="508"/>
      <c r="E22" s="508"/>
      <c r="F22" s="508"/>
      <c r="G22" s="508"/>
      <c r="H22" s="510" t="s">
        <v>352</v>
      </c>
      <c r="I22" s="508" t="s">
        <v>1513</v>
      </c>
    </row>
    <row r="23" spans="1:9" s="497" customFormat="1">
      <c r="A23" s="508"/>
      <c r="B23" s="508" t="s">
        <v>1514</v>
      </c>
      <c r="C23" s="508"/>
      <c r="D23" s="508"/>
      <c r="E23" s="508"/>
      <c r="F23" s="508"/>
      <c r="G23" s="508"/>
      <c r="H23" s="508"/>
      <c r="I23" s="508"/>
    </row>
    <row r="24" spans="1:9" s="497" customFormat="1">
      <c r="A24" s="508"/>
      <c r="B24" s="508" t="s">
        <v>1515</v>
      </c>
      <c r="C24" s="508" t="s">
        <v>1350</v>
      </c>
      <c r="D24" s="508"/>
      <c r="E24" s="508"/>
      <c r="F24" s="508">
        <v>9000</v>
      </c>
      <c r="G24" s="508" t="s">
        <v>319</v>
      </c>
      <c r="H24" s="508" t="s">
        <v>1516</v>
      </c>
      <c r="I24" s="508" t="s">
        <v>1385</v>
      </c>
    </row>
    <row r="25" spans="1:9" s="497" customFormat="1">
      <c r="A25" s="508"/>
      <c r="B25" s="508"/>
      <c r="C25" s="508" t="s">
        <v>1517</v>
      </c>
      <c r="D25" s="508"/>
      <c r="E25" s="508"/>
      <c r="F25" s="508"/>
      <c r="G25" s="508"/>
      <c r="H25" s="508"/>
      <c r="I25" s="508"/>
    </row>
    <row r="26" spans="1:9" s="497" customFormat="1">
      <c r="A26" s="508"/>
      <c r="B26" s="508" t="s">
        <v>1518</v>
      </c>
      <c r="C26" s="508" t="s">
        <v>1519</v>
      </c>
      <c r="D26" s="508"/>
      <c r="E26" s="508"/>
      <c r="F26" s="508">
        <v>3750</v>
      </c>
      <c r="G26" s="508" t="s">
        <v>319</v>
      </c>
      <c r="H26" s="508" t="s">
        <v>1516</v>
      </c>
      <c r="I26" s="508" t="s">
        <v>1385</v>
      </c>
    </row>
    <row r="27" spans="1:9" s="497" customFormat="1">
      <c r="A27" s="511"/>
      <c r="B27" s="511"/>
      <c r="C27" s="511" t="s">
        <v>1520</v>
      </c>
      <c r="D27" s="511"/>
      <c r="E27" s="511"/>
      <c r="F27" s="511"/>
      <c r="G27" s="511"/>
      <c r="H27" s="511"/>
      <c r="I27" s="511"/>
    </row>
    <row r="28" spans="1:9">
      <c r="A28" s="512"/>
      <c r="B28" s="512" t="s">
        <v>1521</v>
      </c>
      <c r="C28" s="512" t="s">
        <v>1522</v>
      </c>
      <c r="D28" s="512"/>
      <c r="E28" s="512"/>
      <c r="F28" s="512" t="s">
        <v>5508</v>
      </c>
      <c r="G28" s="512" t="s">
        <v>1523</v>
      </c>
      <c r="H28" s="512"/>
      <c r="I28" s="512" t="s">
        <v>1385</v>
      </c>
    </row>
    <row r="29" spans="1:9">
      <c r="A29" s="512"/>
      <c r="B29" s="513" t="s">
        <v>1524</v>
      </c>
      <c r="C29" s="512"/>
      <c r="D29" s="512"/>
      <c r="E29" s="512"/>
      <c r="F29" s="512"/>
      <c r="G29" s="512"/>
      <c r="H29" s="512"/>
      <c r="I29" s="512"/>
    </row>
    <row r="30" spans="1:9">
      <c r="A30" s="512"/>
      <c r="B30" s="513" t="s">
        <v>1525</v>
      </c>
      <c r="C30" s="512"/>
      <c r="D30" s="512"/>
      <c r="E30" s="512"/>
      <c r="F30" s="512"/>
      <c r="G30" s="512"/>
      <c r="H30" s="512"/>
      <c r="I30" s="512"/>
    </row>
    <row r="31" spans="1:9">
      <c r="A31" s="512"/>
      <c r="B31" s="512" t="s">
        <v>1526</v>
      </c>
      <c r="C31" s="512"/>
      <c r="D31" s="512"/>
      <c r="E31" s="512"/>
      <c r="F31" s="512">
        <v>1500</v>
      </c>
      <c r="G31" s="512"/>
      <c r="H31" s="514" t="s">
        <v>352</v>
      </c>
      <c r="I31" s="512" t="s">
        <v>1527</v>
      </c>
    </row>
    <row r="32" spans="1:9">
      <c r="A32" s="512"/>
      <c r="B32" s="512" t="s">
        <v>1528</v>
      </c>
      <c r="C32" s="512"/>
      <c r="D32" s="512"/>
      <c r="E32" s="512"/>
      <c r="F32" s="512"/>
      <c r="G32" s="512"/>
      <c r="H32" s="512" t="s">
        <v>352</v>
      </c>
      <c r="I32" s="512"/>
    </row>
    <row r="33" spans="1:9">
      <c r="A33" s="512"/>
      <c r="B33" s="512" t="s">
        <v>1529</v>
      </c>
      <c r="C33" s="512"/>
      <c r="D33" s="512"/>
      <c r="E33" s="512"/>
      <c r="F33" s="512"/>
      <c r="G33" s="512"/>
      <c r="H33" s="512" t="s">
        <v>352</v>
      </c>
      <c r="I33" s="512"/>
    </row>
    <row r="34" spans="1:9">
      <c r="A34" s="512"/>
      <c r="B34" s="512" t="s">
        <v>1530</v>
      </c>
      <c r="C34" s="512" t="s">
        <v>40</v>
      </c>
      <c r="D34" s="512"/>
      <c r="E34" s="512"/>
      <c r="F34" s="512">
        <v>12500</v>
      </c>
      <c r="G34" s="512"/>
      <c r="H34" s="512" t="s">
        <v>1531</v>
      </c>
      <c r="I34" s="512" t="s">
        <v>1385</v>
      </c>
    </row>
    <row r="35" spans="1:9">
      <c r="A35" s="512"/>
      <c r="B35" s="512" t="s">
        <v>1532</v>
      </c>
      <c r="C35" s="512" t="s">
        <v>1533</v>
      </c>
      <c r="D35" s="512"/>
      <c r="E35" s="512"/>
      <c r="F35" s="512" t="s">
        <v>5758</v>
      </c>
      <c r="G35" s="512"/>
      <c r="H35" s="512" t="s">
        <v>1534</v>
      </c>
      <c r="I35" s="512" t="s">
        <v>1385</v>
      </c>
    </row>
    <row r="36" spans="1:9">
      <c r="A36" s="512"/>
      <c r="B36" s="512"/>
      <c r="C36" s="512" t="s">
        <v>1535</v>
      </c>
      <c r="D36" s="512"/>
      <c r="E36" s="512"/>
      <c r="F36" s="512"/>
      <c r="G36" s="512"/>
      <c r="H36" s="512"/>
      <c r="I36" s="512"/>
    </row>
    <row r="37" spans="1:9">
      <c r="A37" s="512"/>
      <c r="B37" s="513" t="s">
        <v>1536</v>
      </c>
      <c r="C37" s="515"/>
      <c r="D37" s="512"/>
      <c r="E37" s="512"/>
      <c r="F37" s="512"/>
      <c r="G37" s="512"/>
      <c r="H37" s="512"/>
      <c r="I37" s="512"/>
    </row>
    <row r="38" spans="1:9">
      <c r="A38" s="512"/>
      <c r="B38" s="512" t="s">
        <v>1537</v>
      </c>
      <c r="C38" s="512" t="s">
        <v>40</v>
      </c>
      <c r="D38" s="512"/>
      <c r="E38" s="512"/>
      <c r="F38" s="512">
        <v>3000</v>
      </c>
      <c r="G38" s="512"/>
      <c r="H38" s="512" t="s">
        <v>352</v>
      </c>
      <c r="I38" s="512" t="s">
        <v>1385</v>
      </c>
    </row>
    <row r="39" spans="1:9">
      <c r="A39" s="512"/>
      <c r="B39" s="512" t="s">
        <v>1538</v>
      </c>
      <c r="C39" s="512"/>
      <c r="D39" s="512"/>
      <c r="E39" s="512"/>
      <c r="F39" s="512"/>
      <c r="G39" s="512"/>
      <c r="H39" s="512"/>
      <c r="I39" s="512"/>
    </row>
    <row r="40" spans="1:9">
      <c r="A40" s="512"/>
      <c r="B40" s="513" t="s">
        <v>1539</v>
      </c>
      <c r="C40" s="512"/>
      <c r="D40" s="512"/>
      <c r="E40" s="512"/>
      <c r="F40" s="512"/>
      <c r="G40" s="512"/>
      <c r="H40" s="512"/>
      <c r="I40" s="512"/>
    </row>
    <row r="41" spans="1:9">
      <c r="A41" s="512"/>
      <c r="B41" s="512" t="s">
        <v>1540</v>
      </c>
      <c r="C41" s="512"/>
      <c r="D41" s="512"/>
      <c r="E41" s="512"/>
      <c r="F41" s="512"/>
      <c r="G41" s="512"/>
      <c r="H41" s="512" t="s">
        <v>726</v>
      </c>
      <c r="I41" s="512" t="s">
        <v>1541</v>
      </c>
    </row>
    <row r="42" spans="1:9">
      <c r="A42" s="512"/>
      <c r="B42" s="512" t="s">
        <v>1542</v>
      </c>
      <c r="C42" s="512"/>
      <c r="D42" s="512"/>
      <c r="E42" s="512"/>
      <c r="F42" s="512"/>
      <c r="G42" s="512"/>
      <c r="H42" s="512" t="s">
        <v>1543</v>
      </c>
      <c r="I42" s="512" t="s">
        <v>1544</v>
      </c>
    </row>
    <row r="43" spans="1:9">
      <c r="A43" s="512"/>
      <c r="B43" s="512" t="s">
        <v>1545</v>
      </c>
      <c r="C43" s="512"/>
      <c r="D43" s="512"/>
      <c r="E43" s="512"/>
      <c r="F43" s="512"/>
      <c r="G43" s="512"/>
      <c r="H43" s="512" t="s">
        <v>1546</v>
      </c>
      <c r="I43" s="512" t="s">
        <v>1547</v>
      </c>
    </row>
    <row r="44" spans="1:9">
      <c r="A44" s="512"/>
      <c r="B44" s="512" t="s">
        <v>1548</v>
      </c>
      <c r="C44" s="512"/>
      <c r="D44" s="512"/>
      <c r="E44" s="512"/>
      <c r="F44" s="512"/>
      <c r="G44" s="512"/>
      <c r="H44" s="512"/>
      <c r="I44" s="512" t="s">
        <v>1385</v>
      </c>
    </row>
    <row r="45" spans="1:9">
      <c r="A45" s="512"/>
      <c r="B45" s="512" t="s">
        <v>1549</v>
      </c>
      <c r="C45" s="512"/>
      <c r="D45" s="512"/>
      <c r="E45" s="512"/>
      <c r="F45" s="512"/>
      <c r="G45" s="512"/>
      <c r="H45" s="512"/>
      <c r="I45" s="512"/>
    </row>
    <row r="46" spans="1:9">
      <c r="A46" s="512"/>
      <c r="B46" s="512" t="s">
        <v>1550</v>
      </c>
      <c r="C46" s="512" t="s">
        <v>1551</v>
      </c>
      <c r="D46" s="512"/>
      <c r="E46" s="512"/>
      <c r="F46" s="512" t="s">
        <v>4600</v>
      </c>
      <c r="G46" s="512"/>
      <c r="H46" s="512"/>
      <c r="I46" s="512" t="s">
        <v>1385</v>
      </c>
    </row>
    <row r="47" spans="1:9">
      <c r="A47" s="512"/>
      <c r="B47" s="512" t="s">
        <v>1552</v>
      </c>
      <c r="C47" s="512"/>
      <c r="D47" s="512"/>
      <c r="E47" s="512"/>
      <c r="F47" s="512"/>
      <c r="G47" s="512"/>
      <c r="H47" s="512"/>
      <c r="I47" s="512"/>
    </row>
    <row r="48" spans="1:9">
      <c r="A48" s="512"/>
      <c r="B48" s="512" t="s">
        <v>1553</v>
      </c>
      <c r="C48" s="512" t="s">
        <v>1554</v>
      </c>
      <c r="D48" s="512"/>
      <c r="E48" s="512"/>
      <c r="F48" s="512" t="s">
        <v>5760</v>
      </c>
      <c r="G48" s="512"/>
      <c r="H48" s="512"/>
      <c r="I48" s="512" t="s">
        <v>1385</v>
      </c>
    </row>
    <row r="49" spans="1:9">
      <c r="A49" s="512"/>
      <c r="B49" s="516" t="s">
        <v>1555</v>
      </c>
      <c r="C49" s="512"/>
      <c r="D49" s="512"/>
      <c r="E49" s="512"/>
      <c r="F49" s="512" t="s">
        <v>5760</v>
      </c>
      <c r="G49" s="512"/>
      <c r="H49" s="512"/>
      <c r="I49" s="512"/>
    </row>
    <row r="50" spans="1:9">
      <c r="A50" s="512"/>
      <c r="B50" s="516" t="s">
        <v>1556</v>
      </c>
      <c r="C50" s="512"/>
      <c r="D50" s="512"/>
      <c r="E50" s="512"/>
      <c r="F50" s="512" t="s">
        <v>5761</v>
      </c>
      <c r="G50" s="512"/>
      <c r="H50" s="512"/>
      <c r="I50" s="512"/>
    </row>
    <row r="51" spans="1:9">
      <c r="A51" s="512"/>
      <c r="B51" s="512" t="s">
        <v>1557</v>
      </c>
      <c r="C51" s="512"/>
      <c r="D51" s="512"/>
      <c r="E51" s="512"/>
      <c r="F51" s="512" t="s">
        <v>5759</v>
      </c>
      <c r="G51" s="512" t="s">
        <v>319</v>
      </c>
      <c r="H51" s="512"/>
      <c r="I51" s="512" t="s">
        <v>1385</v>
      </c>
    </row>
    <row r="52" spans="1:9">
      <c r="A52" s="512"/>
      <c r="B52" s="512" t="s">
        <v>1558</v>
      </c>
      <c r="C52" s="512"/>
      <c r="D52" s="512"/>
      <c r="E52" s="512"/>
      <c r="F52" s="512"/>
      <c r="G52" s="512"/>
      <c r="H52" s="512"/>
      <c r="I52" s="512"/>
    </row>
    <row r="53" spans="1:9">
      <c r="A53" s="512"/>
      <c r="B53" s="512" t="s">
        <v>1559</v>
      </c>
      <c r="C53" s="512"/>
      <c r="D53" s="512"/>
      <c r="E53" s="512"/>
      <c r="F53" s="512"/>
      <c r="G53" s="512"/>
      <c r="H53" s="512"/>
      <c r="I53" s="512" t="s">
        <v>1560</v>
      </c>
    </row>
    <row r="54" spans="1:9">
      <c r="A54" s="512"/>
      <c r="B54" s="512" t="s">
        <v>1561</v>
      </c>
      <c r="C54" s="512"/>
      <c r="D54" s="512"/>
      <c r="E54" s="512"/>
      <c r="F54" s="512"/>
      <c r="G54" s="512"/>
      <c r="H54" s="512"/>
      <c r="I54" s="512"/>
    </row>
    <row r="55" spans="1:9">
      <c r="A55" s="512"/>
      <c r="B55" s="512"/>
      <c r="C55" s="512"/>
      <c r="D55" s="512"/>
      <c r="E55" s="648" t="s">
        <v>579</v>
      </c>
      <c r="F55" s="649">
        <f>SUM(F24:F54)</f>
        <v>29750</v>
      </c>
      <c r="G55" s="512"/>
      <c r="H55" s="512"/>
      <c r="I55" s="512"/>
    </row>
  </sheetData>
  <mergeCells count="12">
    <mergeCell ref="H14:H15"/>
    <mergeCell ref="I14:I15"/>
    <mergeCell ref="A1:H1"/>
    <mergeCell ref="A2:H2"/>
    <mergeCell ref="A3:B3"/>
    <mergeCell ref="A10:H10"/>
    <mergeCell ref="A14:A15"/>
    <mergeCell ref="B14:B15"/>
    <mergeCell ref="C14:C15"/>
    <mergeCell ref="D14:D15"/>
    <mergeCell ref="E14:E15"/>
    <mergeCell ref="F14:G14"/>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6"/>
  <sheetViews>
    <sheetView topLeftCell="A13" workbookViewId="0">
      <selection activeCell="L32" sqref="L32"/>
    </sheetView>
  </sheetViews>
  <sheetFormatPr defaultRowHeight="14.25"/>
  <cols>
    <col min="1" max="1" width="6.375" style="583" customWidth="1"/>
    <col min="2" max="2" width="37" style="583" customWidth="1"/>
    <col min="3" max="3" width="14.25" style="583" customWidth="1"/>
    <col min="4" max="4" width="27.375" style="583" customWidth="1"/>
    <col min="5" max="5" width="10.75" style="583" customWidth="1"/>
    <col min="6" max="6" width="9.125" style="583" customWidth="1"/>
    <col min="7" max="7" width="9.375" style="583" customWidth="1"/>
    <col min="8" max="8" width="17.375" style="583" customWidth="1"/>
    <col min="9" max="256" width="9" style="583"/>
    <col min="257" max="257" width="6.375" style="583" customWidth="1"/>
    <col min="258" max="258" width="35.875" style="583" customWidth="1"/>
    <col min="259" max="259" width="13.625" style="583" customWidth="1"/>
    <col min="260" max="260" width="23.875" style="583" customWidth="1"/>
    <col min="261" max="261" width="10.75" style="583" customWidth="1"/>
    <col min="262" max="262" width="8.375" style="583" bestFit="1" customWidth="1"/>
    <col min="263" max="263" width="7.875" style="583" customWidth="1"/>
    <col min="264" max="264" width="16.125" style="583" customWidth="1"/>
    <col min="265" max="512" width="9" style="583"/>
    <col min="513" max="513" width="6.375" style="583" customWidth="1"/>
    <col min="514" max="514" width="35.875" style="583" customWidth="1"/>
    <col min="515" max="515" width="13.625" style="583" customWidth="1"/>
    <col min="516" max="516" width="23.875" style="583" customWidth="1"/>
    <col min="517" max="517" width="10.75" style="583" customWidth="1"/>
    <col min="518" max="518" width="8.375" style="583" bestFit="1" customWidth="1"/>
    <col min="519" max="519" width="7.875" style="583" customWidth="1"/>
    <col min="520" max="520" width="16.125" style="583" customWidth="1"/>
    <col min="521" max="768" width="9" style="583"/>
    <col min="769" max="769" width="6.375" style="583" customWidth="1"/>
    <col min="770" max="770" width="35.875" style="583" customWidth="1"/>
    <col min="771" max="771" width="13.625" style="583" customWidth="1"/>
    <col min="772" max="772" width="23.875" style="583" customWidth="1"/>
    <col min="773" max="773" width="10.75" style="583" customWidth="1"/>
    <col min="774" max="774" width="8.375" style="583" bestFit="1" customWidth="1"/>
    <col min="775" max="775" width="7.875" style="583" customWidth="1"/>
    <col min="776" max="776" width="16.125" style="583" customWidth="1"/>
    <col min="777" max="1024" width="9" style="583"/>
    <col min="1025" max="1025" width="6.375" style="583" customWidth="1"/>
    <col min="1026" max="1026" width="35.875" style="583" customWidth="1"/>
    <col min="1027" max="1027" width="13.625" style="583" customWidth="1"/>
    <col min="1028" max="1028" width="23.875" style="583" customWidth="1"/>
    <col min="1029" max="1029" width="10.75" style="583" customWidth="1"/>
    <col min="1030" max="1030" width="8.375" style="583" bestFit="1" customWidth="1"/>
    <col min="1031" max="1031" width="7.875" style="583" customWidth="1"/>
    <col min="1032" max="1032" width="16.125" style="583" customWidth="1"/>
    <col min="1033" max="1280" width="9" style="583"/>
    <col min="1281" max="1281" width="6.375" style="583" customWidth="1"/>
    <col min="1282" max="1282" width="35.875" style="583" customWidth="1"/>
    <col min="1283" max="1283" width="13.625" style="583" customWidth="1"/>
    <col min="1284" max="1284" width="23.875" style="583" customWidth="1"/>
    <col min="1285" max="1285" width="10.75" style="583" customWidth="1"/>
    <col min="1286" max="1286" width="8.375" style="583" bestFit="1" customWidth="1"/>
    <col min="1287" max="1287" width="7.875" style="583" customWidth="1"/>
    <col min="1288" max="1288" width="16.125" style="583" customWidth="1"/>
    <col min="1289" max="1536" width="9" style="583"/>
    <col min="1537" max="1537" width="6.375" style="583" customWidth="1"/>
    <col min="1538" max="1538" width="35.875" style="583" customWidth="1"/>
    <col min="1539" max="1539" width="13.625" style="583" customWidth="1"/>
    <col min="1540" max="1540" width="23.875" style="583" customWidth="1"/>
    <col min="1541" max="1541" width="10.75" style="583" customWidth="1"/>
    <col min="1542" max="1542" width="8.375" style="583" bestFit="1" customWidth="1"/>
    <col min="1543" max="1543" width="7.875" style="583" customWidth="1"/>
    <col min="1544" max="1544" width="16.125" style="583" customWidth="1"/>
    <col min="1545" max="1792" width="9" style="583"/>
    <col min="1793" max="1793" width="6.375" style="583" customWidth="1"/>
    <col min="1794" max="1794" width="35.875" style="583" customWidth="1"/>
    <col min="1795" max="1795" width="13.625" style="583" customWidth="1"/>
    <col min="1796" max="1796" width="23.875" style="583" customWidth="1"/>
    <col min="1797" max="1797" width="10.75" style="583" customWidth="1"/>
    <col min="1798" max="1798" width="8.375" style="583" bestFit="1" customWidth="1"/>
    <col min="1799" max="1799" width="7.875" style="583" customWidth="1"/>
    <col min="1800" max="1800" width="16.125" style="583" customWidth="1"/>
    <col min="1801" max="2048" width="9" style="583"/>
    <col min="2049" max="2049" width="6.375" style="583" customWidth="1"/>
    <col min="2050" max="2050" width="35.875" style="583" customWidth="1"/>
    <col min="2051" max="2051" width="13.625" style="583" customWidth="1"/>
    <col min="2052" max="2052" width="23.875" style="583" customWidth="1"/>
    <col min="2053" max="2053" width="10.75" style="583" customWidth="1"/>
    <col min="2054" max="2054" width="8.375" style="583" bestFit="1" customWidth="1"/>
    <col min="2055" max="2055" width="7.875" style="583" customWidth="1"/>
    <col min="2056" max="2056" width="16.125" style="583" customWidth="1"/>
    <col min="2057" max="2304" width="9" style="583"/>
    <col min="2305" max="2305" width="6.375" style="583" customWidth="1"/>
    <col min="2306" max="2306" width="35.875" style="583" customWidth="1"/>
    <col min="2307" max="2307" width="13.625" style="583" customWidth="1"/>
    <col min="2308" max="2308" width="23.875" style="583" customWidth="1"/>
    <col min="2309" max="2309" width="10.75" style="583" customWidth="1"/>
    <col min="2310" max="2310" width="8.375" style="583" bestFit="1" customWidth="1"/>
    <col min="2311" max="2311" width="7.875" style="583" customWidth="1"/>
    <col min="2312" max="2312" width="16.125" style="583" customWidth="1"/>
    <col min="2313" max="2560" width="9" style="583"/>
    <col min="2561" max="2561" width="6.375" style="583" customWidth="1"/>
    <col min="2562" max="2562" width="35.875" style="583" customWidth="1"/>
    <col min="2563" max="2563" width="13.625" style="583" customWidth="1"/>
    <col min="2564" max="2564" width="23.875" style="583" customWidth="1"/>
    <col min="2565" max="2565" width="10.75" style="583" customWidth="1"/>
    <col min="2566" max="2566" width="8.375" style="583" bestFit="1" customWidth="1"/>
    <col min="2567" max="2567" width="7.875" style="583" customWidth="1"/>
    <col min="2568" max="2568" width="16.125" style="583" customWidth="1"/>
    <col min="2569" max="2816" width="9" style="583"/>
    <col min="2817" max="2817" width="6.375" style="583" customWidth="1"/>
    <col min="2818" max="2818" width="35.875" style="583" customWidth="1"/>
    <col min="2819" max="2819" width="13.625" style="583" customWidth="1"/>
    <col min="2820" max="2820" width="23.875" style="583" customWidth="1"/>
    <col min="2821" max="2821" width="10.75" style="583" customWidth="1"/>
    <col min="2822" max="2822" width="8.375" style="583" bestFit="1" customWidth="1"/>
    <col min="2823" max="2823" width="7.875" style="583" customWidth="1"/>
    <col min="2824" max="2824" width="16.125" style="583" customWidth="1"/>
    <col min="2825" max="3072" width="9" style="583"/>
    <col min="3073" max="3073" width="6.375" style="583" customWidth="1"/>
    <col min="3074" max="3074" width="35.875" style="583" customWidth="1"/>
    <col min="3075" max="3075" width="13.625" style="583" customWidth="1"/>
    <col min="3076" max="3076" width="23.875" style="583" customWidth="1"/>
    <col min="3077" max="3077" width="10.75" style="583" customWidth="1"/>
    <col min="3078" max="3078" width="8.375" style="583" bestFit="1" customWidth="1"/>
    <col min="3079" max="3079" width="7.875" style="583" customWidth="1"/>
    <col min="3080" max="3080" width="16.125" style="583" customWidth="1"/>
    <col min="3081" max="3328" width="9" style="583"/>
    <col min="3329" max="3329" width="6.375" style="583" customWidth="1"/>
    <col min="3330" max="3330" width="35.875" style="583" customWidth="1"/>
    <col min="3331" max="3331" width="13.625" style="583" customWidth="1"/>
    <col min="3332" max="3332" width="23.875" style="583" customWidth="1"/>
    <col min="3333" max="3333" width="10.75" style="583" customWidth="1"/>
    <col min="3334" max="3334" width="8.375" style="583" bestFit="1" customWidth="1"/>
    <col min="3335" max="3335" width="7.875" style="583" customWidth="1"/>
    <col min="3336" max="3336" width="16.125" style="583" customWidth="1"/>
    <col min="3337" max="3584" width="9" style="583"/>
    <col min="3585" max="3585" width="6.375" style="583" customWidth="1"/>
    <col min="3586" max="3586" width="35.875" style="583" customWidth="1"/>
    <col min="3587" max="3587" width="13.625" style="583" customWidth="1"/>
    <col min="3588" max="3588" width="23.875" style="583" customWidth="1"/>
    <col min="3589" max="3589" width="10.75" style="583" customWidth="1"/>
    <col min="3590" max="3590" width="8.375" style="583" bestFit="1" customWidth="1"/>
    <col min="3591" max="3591" width="7.875" style="583" customWidth="1"/>
    <col min="3592" max="3592" width="16.125" style="583" customWidth="1"/>
    <col min="3593" max="3840" width="9" style="583"/>
    <col min="3841" max="3841" width="6.375" style="583" customWidth="1"/>
    <col min="3842" max="3842" width="35.875" style="583" customWidth="1"/>
    <col min="3843" max="3843" width="13.625" style="583" customWidth="1"/>
    <col min="3844" max="3844" width="23.875" style="583" customWidth="1"/>
    <col min="3845" max="3845" width="10.75" style="583" customWidth="1"/>
    <col min="3846" max="3846" width="8.375" style="583" bestFit="1" customWidth="1"/>
    <col min="3847" max="3847" width="7.875" style="583" customWidth="1"/>
    <col min="3848" max="3848" width="16.125" style="583" customWidth="1"/>
    <col min="3849" max="4096" width="9" style="583"/>
    <col min="4097" max="4097" width="6.375" style="583" customWidth="1"/>
    <col min="4098" max="4098" width="35.875" style="583" customWidth="1"/>
    <col min="4099" max="4099" width="13.625" style="583" customWidth="1"/>
    <col min="4100" max="4100" width="23.875" style="583" customWidth="1"/>
    <col min="4101" max="4101" width="10.75" style="583" customWidth="1"/>
    <col min="4102" max="4102" width="8.375" style="583" bestFit="1" customWidth="1"/>
    <col min="4103" max="4103" width="7.875" style="583" customWidth="1"/>
    <col min="4104" max="4104" width="16.125" style="583" customWidth="1"/>
    <col min="4105" max="4352" width="9" style="583"/>
    <col min="4353" max="4353" width="6.375" style="583" customWidth="1"/>
    <col min="4354" max="4354" width="35.875" style="583" customWidth="1"/>
    <col min="4355" max="4355" width="13.625" style="583" customWidth="1"/>
    <col min="4356" max="4356" width="23.875" style="583" customWidth="1"/>
    <col min="4357" max="4357" width="10.75" style="583" customWidth="1"/>
    <col min="4358" max="4358" width="8.375" style="583" bestFit="1" customWidth="1"/>
    <col min="4359" max="4359" width="7.875" style="583" customWidth="1"/>
    <col min="4360" max="4360" width="16.125" style="583" customWidth="1"/>
    <col min="4361" max="4608" width="9" style="583"/>
    <col min="4609" max="4609" width="6.375" style="583" customWidth="1"/>
    <col min="4610" max="4610" width="35.875" style="583" customWidth="1"/>
    <col min="4611" max="4611" width="13.625" style="583" customWidth="1"/>
    <col min="4612" max="4612" width="23.875" style="583" customWidth="1"/>
    <col min="4613" max="4613" width="10.75" style="583" customWidth="1"/>
    <col min="4614" max="4614" width="8.375" style="583" bestFit="1" customWidth="1"/>
    <col min="4615" max="4615" width="7.875" style="583" customWidth="1"/>
    <col min="4616" max="4616" width="16.125" style="583" customWidth="1"/>
    <col min="4617" max="4864" width="9" style="583"/>
    <col min="4865" max="4865" width="6.375" style="583" customWidth="1"/>
    <col min="4866" max="4866" width="35.875" style="583" customWidth="1"/>
    <col min="4867" max="4867" width="13.625" style="583" customWidth="1"/>
    <col min="4868" max="4868" width="23.875" style="583" customWidth="1"/>
    <col min="4869" max="4869" width="10.75" style="583" customWidth="1"/>
    <col min="4870" max="4870" width="8.375" style="583" bestFit="1" customWidth="1"/>
    <col min="4871" max="4871" width="7.875" style="583" customWidth="1"/>
    <col min="4872" max="4872" width="16.125" style="583" customWidth="1"/>
    <col min="4873" max="5120" width="9" style="583"/>
    <col min="5121" max="5121" width="6.375" style="583" customWidth="1"/>
    <col min="5122" max="5122" width="35.875" style="583" customWidth="1"/>
    <col min="5123" max="5123" width="13.625" style="583" customWidth="1"/>
    <col min="5124" max="5124" width="23.875" style="583" customWidth="1"/>
    <col min="5125" max="5125" width="10.75" style="583" customWidth="1"/>
    <col min="5126" max="5126" width="8.375" style="583" bestFit="1" customWidth="1"/>
    <col min="5127" max="5127" width="7.875" style="583" customWidth="1"/>
    <col min="5128" max="5128" width="16.125" style="583" customWidth="1"/>
    <col min="5129" max="5376" width="9" style="583"/>
    <col min="5377" max="5377" width="6.375" style="583" customWidth="1"/>
    <col min="5378" max="5378" width="35.875" style="583" customWidth="1"/>
    <col min="5379" max="5379" width="13.625" style="583" customWidth="1"/>
    <col min="5380" max="5380" width="23.875" style="583" customWidth="1"/>
    <col min="5381" max="5381" width="10.75" style="583" customWidth="1"/>
    <col min="5382" max="5382" width="8.375" style="583" bestFit="1" customWidth="1"/>
    <col min="5383" max="5383" width="7.875" style="583" customWidth="1"/>
    <col min="5384" max="5384" width="16.125" style="583" customWidth="1"/>
    <col min="5385" max="5632" width="9" style="583"/>
    <col min="5633" max="5633" width="6.375" style="583" customWidth="1"/>
    <col min="5634" max="5634" width="35.875" style="583" customWidth="1"/>
    <col min="5635" max="5635" width="13.625" style="583" customWidth="1"/>
    <col min="5636" max="5636" width="23.875" style="583" customWidth="1"/>
    <col min="5637" max="5637" width="10.75" style="583" customWidth="1"/>
    <col min="5638" max="5638" width="8.375" style="583" bestFit="1" customWidth="1"/>
    <col min="5639" max="5639" width="7.875" style="583" customWidth="1"/>
    <col min="5640" max="5640" width="16.125" style="583" customWidth="1"/>
    <col min="5641" max="5888" width="9" style="583"/>
    <col min="5889" max="5889" width="6.375" style="583" customWidth="1"/>
    <col min="5890" max="5890" width="35.875" style="583" customWidth="1"/>
    <col min="5891" max="5891" width="13.625" style="583" customWidth="1"/>
    <col min="5892" max="5892" width="23.875" style="583" customWidth="1"/>
    <col min="5893" max="5893" width="10.75" style="583" customWidth="1"/>
    <col min="5894" max="5894" width="8.375" style="583" bestFit="1" customWidth="1"/>
    <col min="5895" max="5895" width="7.875" style="583" customWidth="1"/>
    <col min="5896" max="5896" width="16.125" style="583" customWidth="1"/>
    <col min="5897" max="6144" width="9" style="583"/>
    <col min="6145" max="6145" width="6.375" style="583" customWidth="1"/>
    <col min="6146" max="6146" width="35.875" style="583" customWidth="1"/>
    <col min="6147" max="6147" width="13.625" style="583" customWidth="1"/>
    <col min="6148" max="6148" width="23.875" style="583" customWidth="1"/>
    <col min="6149" max="6149" width="10.75" style="583" customWidth="1"/>
    <col min="6150" max="6150" width="8.375" style="583" bestFit="1" customWidth="1"/>
    <col min="6151" max="6151" width="7.875" style="583" customWidth="1"/>
    <col min="6152" max="6152" width="16.125" style="583" customWidth="1"/>
    <col min="6153" max="6400" width="9" style="583"/>
    <col min="6401" max="6401" width="6.375" style="583" customWidth="1"/>
    <col min="6402" max="6402" width="35.875" style="583" customWidth="1"/>
    <col min="6403" max="6403" width="13.625" style="583" customWidth="1"/>
    <col min="6404" max="6404" width="23.875" style="583" customWidth="1"/>
    <col min="6405" max="6405" width="10.75" style="583" customWidth="1"/>
    <col min="6406" max="6406" width="8.375" style="583" bestFit="1" customWidth="1"/>
    <col min="6407" max="6407" width="7.875" style="583" customWidth="1"/>
    <col min="6408" max="6408" width="16.125" style="583" customWidth="1"/>
    <col min="6409" max="6656" width="9" style="583"/>
    <col min="6657" max="6657" width="6.375" style="583" customWidth="1"/>
    <col min="6658" max="6658" width="35.875" style="583" customWidth="1"/>
    <col min="6659" max="6659" width="13.625" style="583" customWidth="1"/>
    <col min="6660" max="6660" width="23.875" style="583" customWidth="1"/>
    <col min="6661" max="6661" width="10.75" style="583" customWidth="1"/>
    <col min="6662" max="6662" width="8.375" style="583" bestFit="1" customWidth="1"/>
    <col min="6663" max="6663" width="7.875" style="583" customWidth="1"/>
    <col min="6664" max="6664" width="16.125" style="583" customWidth="1"/>
    <col min="6665" max="6912" width="9" style="583"/>
    <col min="6913" max="6913" width="6.375" style="583" customWidth="1"/>
    <col min="6914" max="6914" width="35.875" style="583" customWidth="1"/>
    <col min="6915" max="6915" width="13.625" style="583" customWidth="1"/>
    <col min="6916" max="6916" width="23.875" style="583" customWidth="1"/>
    <col min="6917" max="6917" width="10.75" style="583" customWidth="1"/>
    <col min="6918" max="6918" width="8.375" style="583" bestFit="1" customWidth="1"/>
    <col min="6919" max="6919" width="7.875" style="583" customWidth="1"/>
    <col min="6920" max="6920" width="16.125" style="583" customWidth="1"/>
    <col min="6921" max="7168" width="9" style="583"/>
    <col min="7169" max="7169" width="6.375" style="583" customWidth="1"/>
    <col min="7170" max="7170" width="35.875" style="583" customWidth="1"/>
    <col min="7171" max="7171" width="13.625" style="583" customWidth="1"/>
    <col min="7172" max="7172" width="23.875" style="583" customWidth="1"/>
    <col min="7173" max="7173" width="10.75" style="583" customWidth="1"/>
    <col min="7174" max="7174" width="8.375" style="583" bestFit="1" customWidth="1"/>
    <col min="7175" max="7175" width="7.875" style="583" customWidth="1"/>
    <col min="7176" max="7176" width="16.125" style="583" customWidth="1"/>
    <col min="7177" max="7424" width="9" style="583"/>
    <col min="7425" max="7425" width="6.375" style="583" customWidth="1"/>
    <col min="7426" max="7426" width="35.875" style="583" customWidth="1"/>
    <col min="7427" max="7427" width="13.625" style="583" customWidth="1"/>
    <col min="7428" max="7428" width="23.875" style="583" customWidth="1"/>
    <col min="7429" max="7429" width="10.75" style="583" customWidth="1"/>
    <col min="7430" max="7430" width="8.375" style="583" bestFit="1" customWidth="1"/>
    <col min="7431" max="7431" width="7.875" style="583" customWidth="1"/>
    <col min="7432" max="7432" width="16.125" style="583" customWidth="1"/>
    <col min="7433" max="7680" width="9" style="583"/>
    <col min="7681" max="7681" width="6.375" style="583" customWidth="1"/>
    <col min="7682" max="7682" width="35.875" style="583" customWidth="1"/>
    <col min="7683" max="7683" width="13.625" style="583" customWidth="1"/>
    <col min="7684" max="7684" width="23.875" style="583" customWidth="1"/>
    <col min="7685" max="7685" width="10.75" style="583" customWidth="1"/>
    <col min="7686" max="7686" width="8.375" style="583" bestFit="1" customWidth="1"/>
    <col min="7687" max="7687" width="7.875" style="583" customWidth="1"/>
    <col min="7688" max="7688" width="16.125" style="583" customWidth="1"/>
    <col min="7689" max="7936" width="9" style="583"/>
    <col min="7937" max="7937" width="6.375" style="583" customWidth="1"/>
    <col min="7938" max="7938" width="35.875" style="583" customWidth="1"/>
    <col min="7939" max="7939" width="13.625" style="583" customWidth="1"/>
    <col min="7940" max="7940" width="23.875" style="583" customWidth="1"/>
    <col min="7941" max="7941" width="10.75" style="583" customWidth="1"/>
    <col min="7942" max="7942" width="8.375" style="583" bestFit="1" customWidth="1"/>
    <col min="7943" max="7943" width="7.875" style="583" customWidth="1"/>
    <col min="7944" max="7944" width="16.125" style="583" customWidth="1"/>
    <col min="7945" max="8192" width="9" style="583"/>
    <col min="8193" max="8193" width="6.375" style="583" customWidth="1"/>
    <col min="8194" max="8194" width="35.875" style="583" customWidth="1"/>
    <col min="8195" max="8195" width="13.625" style="583" customWidth="1"/>
    <col min="8196" max="8196" width="23.875" style="583" customWidth="1"/>
    <col min="8197" max="8197" width="10.75" style="583" customWidth="1"/>
    <col min="8198" max="8198" width="8.375" style="583" bestFit="1" customWidth="1"/>
    <col min="8199" max="8199" width="7.875" style="583" customWidth="1"/>
    <col min="8200" max="8200" width="16.125" style="583" customWidth="1"/>
    <col min="8201" max="8448" width="9" style="583"/>
    <col min="8449" max="8449" width="6.375" style="583" customWidth="1"/>
    <col min="8450" max="8450" width="35.875" style="583" customWidth="1"/>
    <col min="8451" max="8451" width="13.625" style="583" customWidth="1"/>
    <col min="8452" max="8452" width="23.875" style="583" customWidth="1"/>
    <col min="8453" max="8453" width="10.75" style="583" customWidth="1"/>
    <col min="8454" max="8454" width="8.375" style="583" bestFit="1" customWidth="1"/>
    <col min="8455" max="8455" width="7.875" style="583" customWidth="1"/>
    <col min="8456" max="8456" width="16.125" style="583" customWidth="1"/>
    <col min="8457" max="8704" width="9" style="583"/>
    <col min="8705" max="8705" width="6.375" style="583" customWidth="1"/>
    <col min="8706" max="8706" width="35.875" style="583" customWidth="1"/>
    <col min="8707" max="8707" width="13.625" style="583" customWidth="1"/>
    <col min="8708" max="8708" width="23.875" style="583" customWidth="1"/>
    <col min="8709" max="8709" width="10.75" style="583" customWidth="1"/>
    <col min="8710" max="8710" width="8.375" style="583" bestFit="1" customWidth="1"/>
    <col min="8711" max="8711" width="7.875" style="583" customWidth="1"/>
    <col min="8712" max="8712" width="16.125" style="583" customWidth="1"/>
    <col min="8713" max="8960" width="9" style="583"/>
    <col min="8961" max="8961" width="6.375" style="583" customWidth="1"/>
    <col min="8962" max="8962" width="35.875" style="583" customWidth="1"/>
    <col min="8963" max="8963" width="13.625" style="583" customWidth="1"/>
    <col min="8964" max="8964" width="23.875" style="583" customWidth="1"/>
    <col min="8965" max="8965" width="10.75" style="583" customWidth="1"/>
    <col min="8966" max="8966" width="8.375" style="583" bestFit="1" customWidth="1"/>
    <col min="8967" max="8967" width="7.875" style="583" customWidth="1"/>
    <col min="8968" max="8968" width="16.125" style="583" customWidth="1"/>
    <col min="8969" max="9216" width="9" style="583"/>
    <col min="9217" max="9217" width="6.375" style="583" customWidth="1"/>
    <col min="9218" max="9218" width="35.875" style="583" customWidth="1"/>
    <col min="9219" max="9219" width="13.625" style="583" customWidth="1"/>
    <col min="9220" max="9220" width="23.875" style="583" customWidth="1"/>
    <col min="9221" max="9221" width="10.75" style="583" customWidth="1"/>
    <col min="9222" max="9222" width="8.375" style="583" bestFit="1" customWidth="1"/>
    <col min="9223" max="9223" width="7.875" style="583" customWidth="1"/>
    <col min="9224" max="9224" width="16.125" style="583" customWidth="1"/>
    <col min="9225" max="9472" width="9" style="583"/>
    <col min="9473" max="9473" width="6.375" style="583" customWidth="1"/>
    <col min="9474" max="9474" width="35.875" style="583" customWidth="1"/>
    <col min="9475" max="9475" width="13.625" style="583" customWidth="1"/>
    <col min="9476" max="9476" width="23.875" style="583" customWidth="1"/>
    <col min="9477" max="9477" width="10.75" style="583" customWidth="1"/>
    <col min="9478" max="9478" width="8.375" style="583" bestFit="1" customWidth="1"/>
    <col min="9479" max="9479" width="7.875" style="583" customWidth="1"/>
    <col min="9480" max="9480" width="16.125" style="583" customWidth="1"/>
    <col min="9481" max="9728" width="9" style="583"/>
    <col min="9729" max="9729" width="6.375" style="583" customWidth="1"/>
    <col min="9730" max="9730" width="35.875" style="583" customWidth="1"/>
    <col min="9731" max="9731" width="13.625" style="583" customWidth="1"/>
    <col min="9732" max="9732" width="23.875" style="583" customWidth="1"/>
    <col min="9733" max="9733" width="10.75" style="583" customWidth="1"/>
    <col min="9734" max="9734" width="8.375" style="583" bestFit="1" customWidth="1"/>
    <col min="9735" max="9735" width="7.875" style="583" customWidth="1"/>
    <col min="9736" max="9736" width="16.125" style="583" customWidth="1"/>
    <col min="9737" max="9984" width="9" style="583"/>
    <col min="9985" max="9985" width="6.375" style="583" customWidth="1"/>
    <col min="9986" max="9986" width="35.875" style="583" customWidth="1"/>
    <col min="9987" max="9987" width="13.625" style="583" customWidth="1"/>
    <col min="9988" max="9988" width="23.875" style="583" customWidth="1"/>
    <col min="9989" max="9989" width="10.75" style="583" customWidth="1"/>
    <col min="9990" max="9990" width="8.375" style="583" bestFit="1" customWidth="1"/>
    <col min="9991" max="9991" width="7.875" style="583" customWidth="1"/>
    <col min="9992" max="9992" width="16.125" style="583" customWidth="1"/>
    <col min="9993" max="10240" width="9" style="583"/>
    <col min="10241" max="10241" width="6.375" style="583" customWidth="1"/>
    <col min="10242" max="10242" width="35.875" style="583" customWidth="1"/>
    <col min="10243" max="10243" width="13.625" style="583" customWidth="1"/>
    <col min="10244" max="10244" width="23.875" style="583" customWidth="1"/>
    <col min="10245" max="10245" width="10.75" style="583" customWidth="1"/>
    <col min="10246" max="10246" width="8.375" style="583" bestFit="1" customWidth="1"/>
    <col min="10247" max="10247" width="7.875" style="583" customWidth="1"/>
    <col min="10248" max="10248" width="16.125" style="583" customWidth="1"/>
    <col min="10249" max="10496" width="9" style="583"/>
    <col min="10497" max="10497" width="6.375" style="583" customWidth="1"/>
    <col min="10498" max="10498" width="35.875" style="583" customWidth="1"/>
    <col min="10499" max="10499" width="13.625" style="583" customWidth="1"/>
    <col min="10500" max="10500" width="23.875" style="583" customWidth="1"/>
    <col min="10501" max="10501" width="10.75" style="583" customWidth="1"/>
    <col min="10502" max="10502" width="8.375" style="583" bestFit="1" customWidth="1"/>
    <col min="10503" max="10503" width="7.875" style="583" customWidth="1"/>
    <col min="10504" max="10504" width="16.125" style="583" customWidth="1"/>
    <col min="10505" max="10752" width="9" style="583"/>
    <col min="10753" max="10753" width="6.375" style="583" customWidth="1"/>
    <col min="10754" max="10754" width="35.875" style="583" customWidth="1"/>
    <col min="10755" max="10755" width="13.625" style="583" customWidth="1"/>
    <col min="10756" max="10756" width="23.875" style="583" customWidth="1"/>
    <col min="10757" max="10757" width="10.75" style="583" customWidth="1"/>
    <col min="10758" max="10758" width="8.375" style="583" bestFit="1" customWidth="1"/>
    <col min="10759" max="10759" width="7.875" style="583" customWidth="1"/>
    <col min="10760" max="10760" width="16.125" style="583" customWidth="1"/>
    <col min="10761" max="11008" width="9" style="583"/>
    <col min="11009" max="11009" width="6.375" style="583" customWidth="1"/>
    <col min="11010" max="11010" width="35.875" style="583" customWidth="1"/>
    <col min="11011" max="11011" width="13.625" style="583" customWidth="1"/>
    <col min="11012" max="11012" width="23.875" style="583" customWidth="1"/>
    <col min="11013" max="11013" width="10.75" style="583" customWidth="1"/>
    <col min="11014" max="11014" width="8.375" style="583" bestFit="1" customWidth="1"/>
    <col min="11015" max="11015" width="7.875" style="583" customWidth="1"/>
    <col min="11016" max="11016" width="16.125" style="583" customWidth="1"/>
    <col min="11017" max="11264" width="9" style="583"/>
    <col min="11265" max="11265" width="6.375" style="583" customWidth="1"/>
    <col min="11266" max="11266" width="35.875" style="583" customWidth="1"/>
    <col min="11267" max="11267" width="13.625" style="583" customWidth="1"/>
    <col min="11268" max="11268" width="23.875" style="583" customWidth="1"/>
    <col min="11269" max="11269" width="10.75" style="583" customWidth="1"/>
    <col min="11270" max="11270" width="8.375" style="583" bestFit="1" customWidth="1"/>
    <col min="11271" max="11271" width="7.875" style="583" customWidth="1"/>
    <col min="11272" max="11272" width="16.125" style="583" customWidth="1"/>
    <col min="11273" max="11520" width="9" style="583"/>
    <col min="11521" max="11521" width="6.375" style="583" customWidth="1"/>
    <col min="11522" max="11522" width="35.875" style="583" customWidth="1"/>
    <col min="11523" max="11523" width="13.625" style="583" customWidth="1"/>
    <col min="11524" max="11524" width="23.875" style="583" customWidth="1"/>
    <col min="11525" max="11525" width="10.75" style="583" customWidth="1"/>
    <col min="11526" max="11526" width="8.375" style="583" bestFit="1" customWidth="1"/>
    <col min="11527" max="11527" width="7.875" style="583" customWidth="1"/>
    <col min="11528" max="11528" width="16.125" style="583" customWidth="1"/>
    <col min="11529" max="11776" width="9" style="583"/>
    <col min="11777" max="11777" width="6.375" style="583" customWidth="1"/>
    <col min="11778" max="11778" width="35.875" style="583" customWidth="1"/>
    <col min="11779" max="11779" width="13.625" style="583" customWidth="1"/>
    <col min="11780" max="11780" width="23.875" style="583" customWidth="1"/>
    <col min="11781" max="11781" width="10.75" style="583" customWidth="1"/>
    <col min="11782" max="11782" width="8.375" style="583" bestFit="1" customWidth="1"/>
    <col min="11783" max="11783" width="7.875" style="583" customWidth="1"/>
    <col min="11784" max="11784" width="16.125" style="583" customWidth="1"/>
    <col min="11785" max="12032" width="9" style="583"/>
    <col min="12033" max="12033" width="6.375" style="583" customWidth="1"/>
    <col min="12034" max="12034" width="35.875" style="583" customWidth="1"/>
    <col min="12035" max="12035" width="13.625" style="583" customWidth="1"/>
    <col min="12036" max="12036" width="23.875" style="583" customWidth="1"/>
    <col min="12037" max="12037" width="10.75" style="583" customWidth="1"/>
    <col min="12038" max="12038" width="8.375" style="583" bestFit="1" customWidth="1"/>
    <col min="12039" max="12039" width="7.875" style="583" customWidth="1"/>
    <col min="12040" max="12040" width="16.125" style="583" customWidth="1"/>
    <col min="12041" max="12288" width="9" style="583"/>
    <col min="12289" max="12289" width="6.375" style="583" customWidth="1"/>
    <col min="12290" max="12290" width="35.875" style="583" customWidth="1"/>
    <col min="12291" max="12291" width="13.625" style="583" customWidth="1"/>
    <col min="12292" max="12292" width="23.875" style="583" customWidth="1"/>
    <col min="12293" max="12293" width="10.75" style="583" customWidth="1"/>
    <col min="12294" max="12294" width="8.375" style="583" bestFit="1" customWidth="1"/>
    <col min="12295" max="12295" width="7.875" style="583" customWidth="1"/>
    <col min="12296" max="12296" width="16.125" style="583" customWidth="1"/>
    <col min="12297" max="12544" width="9" style="583"/>
    <col min="12545" max="12545" width="6.375" style="583" customWidth="1"/>
    <col min="12546" max="12546" width="35.875" style="583" customWidth="1"/>
    <col min="12547" max="12547" width="13.625" style="583" customWidth="1"/>
    <col min="12548" max="12548" width="23.875" style="583" customWidth="1"/>
    <col min="12549" max="12549" width="10.75" style="583" customWidth="1"/>
    <col min="12550" max="12550" width="8.375" style="583" bestFit="1" customWidth="1"/>
    <col min="12551" max="12551" width="7.875" style="583" customWidth="1"/>
    <col min="12552" max="12552" width="16.125" style="583" customWidth="1"/>
    <col min="12553" max="12800" width="9" style="583"/>
    <col min="12801" max="12801" width="6.375" style="583" customWidth="1"/>
    <col min="12802" max="12802" width="35.875" style="583" customWidth="1"/>
    <col min="12803" max="12803" width="13.625" style="583" customWidth="1"/>
    <col min="12804" max="12804" width="23.875" style="583" customWidth="1"/>
    <col min="12805" max="12805" width="10.75" style="583" customWidth="1"/>
    <col min="12806" max="12806" width="8.375" style="583" bestFit="1" customWidth="1"/>
    <col min="12807" max="12807" width="7.875" style="583" customWidth="1"/>
    <col min="12808" max="12808" width="16.125" style="583" customWidth="1"/>
    <col min="12809" max="13056" width="9" style="583"/>
    <col min="13057" max="13057" width="6.375" style="583" customWidth="1"/>
    <col min="13058" max="13058" width="35.875" style="583" customWidth="1"/>
    <col min="13059" max="13059" width="13.625" style="583" customWidth="1"/>
    <col min="13060" max="13060" width="23.875" style="583" customWidth="1"/>
    <col min="13061" max="13061" width="10.75" style="583" customWidth="1"/>
    <col min="13062" max="13062" width="8.375" style="583" bestFit="1" customWidth="1"/>
    <col min="13063" max="13063" width="7.875" style="583" customWidth="1"/>
    <col min="13064" max="13064" width="16.125" style="583" customWidth="1"/>
    <col min="13065" max="13312" width="9" style="583"/>
    <col min="13313" max="13313" width="6.375" style="583" customWidth="1"/>
    <col min="13314" max="13314" width="35.875" style="583" customWidth="1"/>
    <col min="13315" max="13315" width="13.625" style="583" customWidth="1"/>
    <col min="13316" max="13316" width="23.875" style="583" customWidth="1"/>
    <col min="13317" max="13317" width="10.75" style="583" customWidth="1"/>
    <col min="13318" max="13318" width="8.375" style="583" bestFit="1" customWidth="1"/>
    <col min="13319" max="13319" width="7.875" style="583" customWidth="1"/>
    <col min="13320" max="13320" width="16.125" style="583" customWidth="1"/>
    <col min="13321" max="13568" width="9" style="583"/>
    <col min="13569" max="13569" width="6.375" style="583" customWidth="1"/>
    <col min="13570" max="13570" width="35.875" style="583" customWidth="1"/>
    <col min="13571" max="13571" width="13.625" style="583" customWidth="1"/>
    <col min="13572" max="13572" width="23.875" style="583" customWidth="1"/>
    <col min="13573" max="13573" width="10.75" style="583" customWidth="1"/>
    <col min="13574" max="13574" width="8.375" style="583" bestFit="1" customWidth="1"/>
    <col min="13575" max="13575" width="7.875" style="583" customWidth="1"/>
    <col min="13576" max="13576" width="16.125" style="583" customWidth="1"/>
    <col min="13577" max="13824" width="9" style="583"/>
    <col min="13825" max="13825" width="6.375" style="583" customWidth="1"/>
    <col min="13826" max="13826" width="35.875" style="583" customWidth="1"/>
    <col min="13827" max="13827" width="13.625" style="583" customWidth="1"/>
    <col min="13828" max="13828" width="23.875" style="583" customWidth="1"/>
    <col min="13829" max="13829" width="10.75" style="583" customWidth="1"/>
    <col min="13830" max="13830" width="8.375" style="583" bestFit="1" customWidth="1"/>
    <col min="13831" max="13831" width="7.875" style="583" customWidth="1"/>
    <col min="13832" max="13832" width="16.125" style="583" customWidth="1"/>
    <col min="13833" max="14080" width="9" style="583"/>
    <col min="14081" max="14081" width="6.375" style="583" customWidth="1"/>
    <col min="14082" max="14082" width="35.875" style="583" customWidth="1"/>
    <col min="14083" max="14083" width="13.625" style="583" customWidth="1"/>
    <col min="14084" max="14084" width="23.875" style="583" customWidth="1"/>
    <col min="14085" max="14085" width="10.75" style="583" customWidth="1"/>
    <col min="14086" max="14086" width="8.375" style="583" bestFit="1" customWidth="1"/>
    <col min="14087" max="14087" width="7.875" style="583" customWidth="1"/>
    <col min="14088" max="14088" width="16.125" style="583" customWidth="1"/>
    <col min="14089" max="14336" width="9" style="583"/>
    <col min="14337" max="14337" width="6.375" style="583" customWidth="1"/>
    <col min="14338" max="14338" width="35.875" style="583" customWidth="1"/>
    <col min="14339" max="14339" width="13.625" style="583" customWidth="1"/>
    <col min="14340" max="14340" width="23.875" style="583" customWidth="1"/>
    <col min="14341" max="14341" width="10.75" style="583" customWidth="1"/>
    <col min="14342" max="14342" width="8.375" style="583" bestFit="1" customWidth="1"/>
    <col min="14343" max="14343" width="7.875" style="583" customWidth="1"/>
    <col min="14344" max="14344" width="16.125" style="583" customWidth="1"/>
    <col min="14345" max="14592" width="9" style="583"/>
    <col min="14593" max="14593" width="6.375" style="583" customWidth="1"/>
    <col min="14594" max="14594" width="35.875" style="583" customWidth="1"/>
    <col min="14595" max="14595" width="13.625" style="583" customWidth="1"/>
    <col min="14596" max="14596" width="23.875" style="583" customWidth="1"/>
    <col min="14597" max="14597" width="10.75" style="583" customWidth="1"/>
    <col min="14598" max="14598" width="8.375" style="583" bestFit="1" customWidth="1"/>
    <col min="14599" max="14599" width="7.875" style="583" customWidth="1"/>
    <col min="14600" max="14600" width="16.125" style="583" customWidth="1"/>
    <col min="14601" max="14848" width="9" style="583"/>
    <col min="14849" max="14849" width="6.375" style="583" customWidth="1"/>
    <col min="14850" max="14850" width="35.875" style="583" customWidth="1"/>
    <col min="14851" max="14851" width="13.625" style="583" customWidth="1"/>
    <col min="14852" max="14852" width="23.875" style="583" customWidth="1"/>
    <col min="14853" max="14853" width="10.75" style="583" customWidth="1"/>
    <col min="14854" max="14854" width="8.375" style="583" bestFit="1" customWidth="1"/>
    <col min="14855" max="14855" width="7.875" style="583" customWidth="1"/>
    <col min="14856" max="14856" width="16.125" style="583" customWidth="1"/>
    <col min="14857" max="15104" width="9" style="583"/>
    <col min="15105" max="15105" width="6.375" style="583" customWidth="1"/>
    <col min="15106" max="15106" width="35.875" style="583" customWidth="1"/>
    <col min="15107" max="15107" width="13.625" style="583" customWidth="1"/>
    <col min="15108" max="15108" width="23.875" style="583" customWidth="1"/>
    <col min="15109" max="15109" width="10.75" style="583" customWidth="1"/>
    <col min="15110" max="15110" width="8.375" style="583" bestFit="1" customWidth="1"/>
    <col min="15111" max="15111" width="7.875" style="583" customWidth="1"/>
    <col min="15112" max="15112" width="16.125" style="583" customWidth="1"/>
    <col min="15113" max="15360" width="9" style="583"/>
    <col min="15361" max="15361" width="6.375" style="583" customWidth="1"/>
    <col min="15362" max="15362" width="35.875" style="583" customWidth="1"/>
    <col min="15363" max="15363" width="13.625" style="583" customWidth="1"/>
    <col min="15364" max="15364" width="23.875" style="583" customWidth="1"/>
    <col min="15365" max="15365" width="10.75" style="583" customWidth="1"/>
    <col min="15366" max="15366" width="8.375" style="583" bestFit="1" customWidth="1"/>
    <col min="15367" max="15367" width="7.875" style="583" customWidth="1"/>
    <col min="15368" max="15368" width="16.125" style="583" customWidth="1"/>
    <col min="15369" max="15616" width="9" style="583"/>
    <col min="15617" max="15617" width="6.375" style="583" customWidth="1"/>
    <col min="15618" max="15618" width="35.875" style="583" customWidth="1"/>
    <col min="15619" max="15619" width="13.625" style="583" customWidth="1"/>
    <col min="15620" max="15620" width="23.875" style="583" customWidth="1"/>
    <col min="15621" max="15621" width="10.75" style="583" customWidth="1"/>
    <col min="15622" max="15622" width="8.375" style="583" bestFit="1" customWidth="1"/>
    <col min="15623" max="15623" width="7.875" style="583" customWidth="1"/>
    <col min="15624" max="15624" width="16.125" style="583" customWidth="1"/>
    <col min="15625" max="15872" width="9" style="583"/>
    <col min="15873" max="15873" width="6.375" style="583" customWidth="1"/>
    <col min="15874" max="15874" width="35.875" style="583" customWidth="1"/>
    <col min="15875" max="15875" width="13.625" style="583" customWidth="1"/>
    <col min="15876" max="15876" width="23.875" style="583" customWidth="1"/>
    <col min="15877" max="15877" width="10.75" style="583" customWidth="1"/>
    <col min="15878" max="15878" width="8.375" style="583" bestFit="1" customWidth="1"/>
    <col min="15879" max="15879" width="7.875" style="583" customWidth="1"/>
    <col min="15880" max="15880" width="16.125" style="583" customWidth="1"/>
    <col min="15881" max="16128" width="9" style="583"/>
    <col min="16129" max="16129" width="6.375" style="583" customWidth="1"/>
    <col min="16130" max="16130" width="35.875" style="583" customWidth="1"/>
    <col min="16131" max="16131" width="13.625" style="583" customWidth="1"/>
    <col min="16132" max="16132" width="23.875" style="583" customWidth="1"/>
    <col min="16133" max="16133" width="10.75" style="583" customWidth="1"/>
    <col min="16134" max="16134" width="8.375" style="583" bestFit="1" customWidth="1"/>
    <col min="16135" max="16135" width="7.875" style="583" customWidth="1"/>
    <col min="16136" max="16136" width="16.125" style="583" customWidth="1"/>
    <col min="16137" max="16384" width="9" style="583"/>
  </cols>
  <sheetData>
    <row r="1" spans="1:8" s="582" customFormat="1" ht="18.75">
      <c r="A1" s="3324" t="s">
        <v>1018</v>
      </c>
      <c r="B1" s="3324"/>
      <c r="C1" s="3324"/>
      <c r="D1" s="3324"/>
      <c r="E1" s="3324"/>
      <c r="F1" s="3324"/>
      <c r="G1" s="3324"/>
      <c r="H1" s="3324"/>
    </row>
    <row r="2" spans="1:8" ht="21">
      <c r="A2" s="3325" t="s">
        <v>1562</v>
      </c>
      <c r="B2" s="3325"/>
      <c r="C2" s="3325"/>
      <c r="D2" s="3325"/>
      <c r="E2" s="3325"/>
      <c r="F2" s="3325"/>
      <c r="G2" s="3325"/>
      <c r="H2" s="3325"/>
    </row>
    <row r="3" spans="1:8" ht="21">
      <c r="A3" s="584" t="s">
        <v>1563</v>
      </c>
      <c r="B3" s="584"/>
      <c r="C3" s="585"/>
      <c r="D3" s="585"/>
      <c r="E3" s="585"/>
      <c r="F3" s="585"/>
      <c r="G3" s="585"/>
      <c r="H3" s="585"/>
    </row>
    <row r="4" spans="1:8" ht="21">
      <c r="A4" s="586" t="s">
        <v>1564</v>
      </c>
      <c r="B4" s="586"/>
      <c r="C4" s="587"/>
      <c r="D4" s="587"/>
      <c r="E4" s="587"/>
      <c r="F4" s="587"/>
      <c r="G4" s="587"/>
      <c r="H4" s="587"/>
    </row>
    <row r="5" spans="1:8" ht="29.25">
      <c r="A5" s="586"/>
      <c r="B5" s="1198" t="s">
        <v>4209</v>
      </c>
      <c r="C5" s="587"/>
      <c r="D5" s="587"/>
      <c r="E5" s="587"/>
      <c r="F5" s="587"/>
      <c r="G5" s="587"/>
      <c r="H5" s="587"/>
    </row>
    <row r="6" spans="1:8" ht="21">
      <c r="A6" s="607" t="s">
        <v>0</v>
      </c>
      <c r="B6" s="607" t="s">
        <v>1565</v>
      </c>
      <c r="C6" s="607" t="s">
        <v>1566</v>
      </c>
      <c r="D6" s="607" t="s">
        <v>327</v>
      </c>
      <c r="E6" s="607" t="s">
        <v>1567</v>
      </c>
      <c r="F6" s="3326" t="s">
        <v>2</v>
      </c>
      <c r="G6" s="3327"/>
      <c r="H6" s="607" t="s">
        <v>5</v>
      </c>
    </row>
    <row r="7" spans="1:8" ht="21">
      <c r="A7" s="609"/>
      <c r="B7" s="609"/>
      <c r="C7" s="609"/>
      <c r="D7" s="610"/>
      <c r="E7" s="610" t="s">
        <v>1568</v>
      </c>
      <c r="F7" s="607" t="s">
        <v>3</v>
      </c>
      <c r="G7" s="607" t="s">
        <v>977</v>
      </c>
      <c r="H7" s="610"/>
    </row>
    <row r="8" spans="1:8" ht="21">
      <c r="A8" s="611">
        <v>1</v>
      </c>
      <c r="B8" s="616" t="s">
        <v>1569</v>
      </c>
      <c r="C8" s="627"/>
      <c r="D8" s="632"/>
      <c r="E8" s="627"/>
      <c r="F8" s="639"/>
      <c r="G8" s="627"/>
      <c r="H8" s="627"/>
    </row>
    <row r="9" spans="1:8" ht="21">
      <c r="A9" s="612"/>
      <c r="B9" s="617" t="s">
        <v>1570</v>
      </c>
      <c r="C9" s="628" t="s">
        <v>1571</v>
      </c>
      <c r="D9" s="622" t="s">
        <v>1572</v>
      </c>
      <c r="E9" s="628" t="s">
        <v>482</v>
      </c>
      <c r="F9" s="640"/>
      <c r="G9" s="628"/>
      <c r="H9" s="628" t="s">
        <v>1573</v>
      </c>
    </row>
    <row r="10" spans="1:8" ht="21">
      <c r="A10" s="612"/>
      <c r="B10" s="617" t="s">
        <v>1574</v>
      </c>
      <c r="C10" s="628" t="s">
        <v>1575</v>
      </c>
      <c r="D10" s="622" t="s">
        <v>1576</v>
      </c>
      <c r="E10" s="628"/>
      <c r="F10" s="640">
        <v>14000</v>
      </c>
      <c r="G10" s="628" t="s">
        <v>319</v>
      </c>
      <c r="H10" s="628"/>
    </row>
    <row r="11" spans="1:8" ht="21">
      <c r="A11" s="612"/>
      <c r="B11" s="617" t="s">
        <v>1577</v>
      </c>
      <c r="C11" s="628"/>
      <c r="D11" s="622"/>
      <c r="E11" s="628"/>
      <c r="F11" s="640">
        <v>7800</v>
      </c>
      <c r="G11" s="628" t="s">
        <v>319</v>
      </c>
      <c r="H11" s="628"/>
    </row>
    <row r="12" spans="1:8" ht="21">
      <c r="A12" s="612"/>
      <c r="B12" s="618" t="s">
        <v>1578</v>
      </c>
      <c r="C12" s="628"/>
      <c r="D12" s="622"/>
      <c r="E12" s="628"/>
      <c r="F12" s="640"/>
      <c r="G12" s="628" t="s">
        <v>1579</v>
      </c>
      <c r="H12" s="628"/>
    </row>
    <row r="13" spans="1:8" ht="21">
      <c r="A13" s="612"/>
      <c r="B13" s="619"/>
      <c r="C13" s="628"/>
      <c r="D13" s="622"/>
      <c r="E13" s="628"/>
      <c r="F13" s="641"/>
      <c r="G13" s="628"/>
      <c r="H13" s="628"/>
    </row>
    <row r="14" spans="1:8" ht="21">
      <c r="A14" s="612"/>
      <c r="B14" s="617" t="s">
        <v>1580</v>
      </c>
      <c r="C14" s="629"/>
      <c r="D14" s="622"/>
      <c r="E14" s="628"/>
      <c r="F14" s="642"/>
      <c r="G14" s="642"/>
      <c r="H14" s="637"/>
    </row>
    <row r="15" spans="1:8" ht="21">
      <c r="A15" s="612"/>
      <c r="B15" s="620" t="s">
        <v>1581</v>
      </c>
      <c r="C15" s="629" t="s">
        <v>1582</v>
      </c>
      <c r="D15" s="622" t="s">
        <v>1583</v>
      </c>
      <c r="E15" s="628" t="s">
        <v>1584</v>
      </c>
      <c r="F15" s="640">
        <v>1900</v>
      </c>
      <c r="G15" s="642" t="s">
        <v>319</v>
      </c>
      <c r="H15" s="628" t="s">
        <v>1573</v>
      </c>
    </row>
    <row r="16" spans="1:8" ht="21">
      <c r="A16" s="613"/>
      <c r="B16" s="620"/>
      <c r="C16" s="628"/>
      <c r="D16" s="622" t="s">
        <v>1585</v>
      </c>
      <c r="E16" s="628"/>
      <c r="F16" s="640"/>
      <c r="G16" s="642"/>
      <c r="H16" s="628"/>
    </row>
    <row r="17" spans="1:8" ht="21">
      <c r="A17" s="612"/>
      <c r="B17" s="621" t="s">
        <v>1586</v>
      </c>
      <c r="C17" s="629" t="s">
        <v>1582</v>
      </c>
      <c r="D17" s="622" t="s">
        <v>1587</v>
      </c>
      <c r="E17" s="635" t="s">
        <v>1588</v>
      </c>
      <c r="F17" s="643">
        <v>30000</v>
      </c>
      <c r="G17" s="644" t="s">
        <v>319</v>
      </c>
      <c r="H17" s="628" t="s">
        <v>1573</v>
      </c>
    </row>
    <row r="18" spans="1:8" ht="21">
      <c r="A18" s="609"/>
      <c r="B18" s="622"/>
      <c r="C18" s="610"/>
      <c r="D18" s="622" t="s">
        <v>1589</v>
      </c>
      <c r="E18" s="610"/>
      <c r="F18" s="3328"/>
      <c r="G18" s="3328"/>
      <c r="H18" s="610"/>
    </row>
    <row r="19" spans="1:8" ht="21">
      <c r="A19" s="612"/>
      <c r="B19" s="622"/>
      <c r="C19" s="628"/>
      <c r="D19" s="622"/>
      <c r="E19" s="628"/>
      <c r="F19" s="640"/>
      <c r="G19" s="642"/>
      <c r="H19" s="628"/>
    </row>
    <row r="20" spans="1:8" ht="21">
      <c r="A20" s="612"/>
      <c r="B20" s="623" t="s">
        <v>1590</v>
      </c>
      <c r="C20" s="628"/>
      <c r="D20" s="622" t="s">
        <v>1591</v>
      </c>
      <c r="E20" s="628"/>
      <c r="F20" s="628"/>
      <c r="G20" s="628"/>
      <c r="H20" s="628"/>
    </row>
    <row r="21" spans="1:8" ht="21">
      <c r="A21" s="612"/>
      <c r="B21" s="622" t="s">
        <v>1592</v>
      </c>
      <c r="C21" s="610"/>
      <c r="D21" s="622" t="s">
        <v>1593</v>
      </c>
      <c r="E21" s="610"/>
      <c r="F21" s="3329"/>
      <c r="G21" s="3329"/>
      <c r="H21" s="610"/>
    </row>
    <row r="22" spans="1:8" s="593" customFormat="1" ht="21">
      <c r="A22" s="612"/>
      <c r="B22" s="622" t="s">
        <v>1594</v>
      </c>
      <c r="C22" s="628" t="s">
        <v>1595</v>
      </c>
      <c r="D22" s="622" t="s">
        <v>1596</v>
      </c>
      <c r="E22" s="628" t="s">
        <v>1597</v>
      </c>
      <c r="F22" s="640"/>
      <c r="G22" s="642"/>
      <c r="H22" s="628" t="s">
        <v>1573</v>
      </c>
    </row>
    <row r="23" spans="1:8" s="593" customFormat="1" ht="21">
      <c r="A23" s="612"/>
      <c r="B23" s="617" t="s">
        <v>1598</v>
      </c>
      <c r="C23" s="629" t="s">
        <v>1582</v>
      </c>
      <c r="D23" s="622" t="s">
        <v>1599</v>
      </c>
      <c r="E23" s="628" t="s">
        <v>1600</v>
      </c>
      <c r="F23" s="641">
        <v>2000</v>
      </c>
      <c r="G23" s="642" t="s">
        <v>319</v>
      </c>
      <c r="H23" s="628" t="s">
        <v>1573</v>
      </c>
    </row>
    <row r="24" spans="1:8" s="593" customFormat="1" ht="21">
      <c r="A24" s="612"/>
      <c r="B24" s="612" t="s">
        <v>1601</v>
      </c>
      <c r="C24" s="628"/>
      <c r="D24" s="622" t="s">
        <v>1602</v>
      </c>
      <c r="E24" s="628"/>
      <c r="F24" s="645"/>
      <c r="G24" s="628"/>
      <c r="H24" s="612"/>
    </row>
    <row r="25" spans="1:8" s="593" customFormat="1" ht="21">
      <c r="A25" s="612"/>
      <c r="B25" s="621" t="s">
        <v>1603</v>
      </c>
      <c r="C25" s="628" t="s">
        <v>1595</v>
      </c>
      <c r="D25" s="612" t="s">
        <v>1604</v>
      </c>
      <c r="E25" s="628" t="s">
        <v>482</v>
      </c>
      <c r="F25" s="641">
        <v>6500</v>
      </c>
      <c r="G25" s="642" t="s">
        <v>319</v>
      </c>
      <c r="H25" s="630" t="s">
        <v>1605</v>
      </c>
    </row>
    <row r="26" spans="1:8" s="593" customFormat="1" ht="21">
      <c r="A26" s="612"/>
      <c r="B26" s="621" t="s">
        <v>1606</v>
      </c>
      <c r="C26" s="628"/>
      <c r="D26" s="622" t="s">
        <v>1607</v>
      </c>
      <c r="E26" s="628"/>
      <c r="F26" s="640"/>
      <c r="G26" s="630"/>
      <c r="H26" s="630"/>
    </row>
    <row r="27" spans="1:8" s="593" customFormat="1" ht="21">
      <c r="A27" s="612"/>
      <c r="B27" s="621"/>
      <c r="C27" s="630"/>
      <c r="D27" s="622"/>
      <c r="E27" s="635"/>
      <c r="F27" s="640"/>
      <c r="G27" s="642"/>
      <c r="H27" s="628"/>
    </row>
    <row r="28" spans="1:8" s="593" customFormat="1" ht="23.25">
      <c r="A28" s="614">
        <v>2</v>
      </c>
      <c r="B28" s="624" t="s">
        <v>1608</v>
      </c>
      <c r="C28" s="630"/>
      <c r="D28" s="633"/>
      <c r="E28" s="635"/>
      <c r="F28" s="640"/>
      <c r="G28" s="630"/>
      <c r="H28" s="630"/>
    </row>
    <row r="29" spans="1:8" s="593" customFormat="1" ht="21">
      <c r="A29" s="612"/>
      <c r="B29" s="621" t="s">
        <v>1609</v>
      </c>
      <c r="C29" s="630" t="s">
        <v>1610</v>
      </c>
      <c r="D29" s="612" t="s">
        <v>1611</v>
      </c>
      <c r="E29" s="628" t="s">
        <v>482</v>
      </c>
      <c r="F29" s="641" t="s">
        <v>4600</v>
      </c>
      <c r="G29" s="642" t="s">
        <v>319</v>
      </c>
      <c r="H29" s="628" t="s">
        <v>1573</v>
      </c>
    </row>
    <row r="30" spans="1:8" s="593" customFormat="1" ht="21">
      <c r="A30" s="612"/>
      <c r="B30" s="621" t="s">
        <v>1612</v>
      </c>
      <c r="C30" s="630" t="s">
        <v>1610</v>
      </c>
      <c r="D30" s="622" t="s">
        <v>1613</v>
      </c>
      <c r="E30" s="628"/>
      <c r="F30" s="628"/>
      <c r="G30" s="628"/>
      <c r="H30" s="628"/>
    </row>
    <row r="31" spans="1:8" s="593" customFormat="1" ht="21">
      <c r="A31" s="612"/>
      <c r="B31" s="621" t="s">
        <v>1614</v>
      </c>
      <c r="C31" s="628"/>
      <c r="D31" s="622"/>
      <c r="E31" s="628"/>
      <c r="F31" s="628"/>
      <c r="G31" s="628"/>
      <c r="H31" s="628"/>
    </row>
    <row r="32" spans="1:8" s="593" customFormat="1" ht="21">
      <c r="A32" s="609"/>
      <c r="B32" s="621"/>
      <c r="C32" s="630"/>
      <c r="D32" s="622"/>
      <c r="E32" s="635"/>
      <c r="F32" s="640"/>
      <c r="G32" s="642"/>
      <c r="H32" s="628"/>
    </row>
    <row r="33" spans="1:8" s="593" customFormat="1" ht="21">
      <c r="A33" s="609">
        <v>3</v>
      </c>
      <c r="B33" s="625" t="s">
        <v>1615</v>
      </c>
      <c r="C33" s="628"/>
      <c r="D33" s="622"/>
      <c r="E33" s="628"/>
      <c r="F33" s="628"/>
      <c r="G33" s="628"/>
      <c r="H33" s="628"/>
    </row>
    <row r="34" spans="1:8" s="593" customFormat="1" ht="21">
      <c r="A34" s="612"/>
      <c r="B34" s="621" t="s">
        <v>1616</v>
      </c>
      <c r="C34" s="629" t="s">
        <v>1582</v>
      </c>
      <c r="D34" s="622" t="s">
        <v>1617</v>
      </c>
      <c r="E34" s="635" t="s">
        <v>1618</v>
      </c>
      <c r="F34" s="641" t="s">
        <v>5493</v>
      </c>
      <c r="G34" s="642" t="s">
        <v>319</v>
      </c>
      <c r="H34" s="628" t="s">
        <v>1573</v>
      </c>
    </row>
    <row r="35" spans="1:8" s="593" customFormat="1" ht="21">
      <c r="A35" s="612"/>
      <c r="B35" s="621" t="s">
        <v>5492</v>
      </c>
      <c r="C35" s="628"/>
      <c r="D35" s="622"/>
      <c r="E35" s="628"/>
      <c r="F35" s="628"/>
      <c r="G35" s="628"/>
      <c r="H35" s="628"/>
    </row>
    <row r="36" spans="1:8" s="593" customFormat="1" ht="21">
      <c r="A36" s="615"/>
      <c r="B36" s="626" t="s">
        <v>1619</v>
      </c>
      <c r="C36" s="631" t="s">
        <v>1620</v>
      </c>
      <c r="D36" s="634" t="s">
        <v>1621</v>
      </c>
      <c r="E36" s="636">
        <v>23590</v>
      </c>
      <c r="F36" s="643">
        <v>30000</v>
      </c>
      <c r="G36" s="631" t="s">
        <v>319</v>
      </c>
      <c r="H36" s="631" t="s">
        <v>1573</v>
      </c>
    </row>
    <row r="37" spans="1:8" s="593" customFormat="1" ht="21">
      <c r="A37" s="591"/>
      <c r="B37" s="592"/>
      <c r="C37" s="589"/>
      <c r="D37" s="590"/>
      <c r="E37" s="638"/>
      <c r="F37" s="627"/>
      <c r="G37" s="646"/>
      <c r="H37" s="627"/>
    </row>
    <row r="38" spans="1:8" s="593" customFormat="1" ht="21">
      <c r="A38" s="591"/>
      <c r="B38" s="591"/>
      <c r="C38" s="591"/>
      <c r="D38" s="591"/>
      <c r="E38" s="608" t="s">
        <v>427</v>
      </c>
      <c r="F38" s="647">
        <f>F36+F25+F23+F17+F15+F11+F10</f>
        <v>92200</v>
      </c>
      <c r="G38" s="615"/>
      <c r="H38" s="615"/>
    </row>
    <row r="39" spans="1:8" s="593" customFormat="1" ht="18"/>
    <row r="40" spans="1:8" s="593" customFormat="1" ht="18"/>
    <row r="41" spans="1:8" s="593" customFormat="1" ht="18"/>
    <row r="42" spans="1:8" s="593" customFormat="1" ht="18"/>
    <row r="43" spans="1:8" s="593" customFormat="1" ht="18"/>
    <row r="44" spans="1:8" s="593" customFormat="1" ht="21">
      <c r="A44" s="591"/>
      <c r="B44" s="591"/>
      <c r="C44" s="591"/>
      <c r="D44" s="591"/>
      <c r="E44" s="589"/>
      <c r="F44" s="595"/>
      <c r="G44" s="591"/>
      <c r="H44" s="591"/>
    </row>
    <row r="45" spans="1:8" s="593" customFormat="1" ht="21">
      <c r="A45" s="591"/>
      <c r="B45" s="588"/>
      <c r="C45" s="591"/>
      <c r="D45" s="591"/>
      <c r="E45" s="589"/>
      <c r="F45" s="595"/>
      <c r="G45" s="591"/>
      <c r="H45" s="591"/>
    </row>
    <row r="46" spans="1:8" s="593" customFormat="1" ht="21">
      <c r="A46" s="591"/>
      <c r="B46" s="591"/>
      <c r="C46" s="591"/>
      <c r="D46" s="591"/>
      <c r="E46" s="589"/>
      <c r="F46" s="595"/>
      <c r="G46" s="591"/>
      <c r="H46" s="591"/>
    </row>
    <row r="47" spans="1:8" ht="21">
      <c r="A47" s="591"/>
      <c r="B47" s="591"/>
      <c r="C47" s="591"/>
      <c r="D47" s="591"/>
      <c r="E47" s="589"/>
      <c r="F47" s="595"/>
      <c r="G47" s="591"/>
      <c r="H47" s="591"/>
    </row>
    <row r="48" spans="1:8" ht="21">
      <c r="A48" s="591"/>
      <c r="B48" s="591"/>
      <c r="C48" s="591"/>
      <c r="D48" s="591"/>
      <c r="E48" s="589"/>
      <c r="F48" s="595"/>
      <c r="G48" s="591"/>
      <c r="H48" s="591"/>
    </row>
    <row r="49" spans="1:8" s="593" customFormat="1" ht="21">
      <c r="A49" s="591"/>
      <c r="B49" s="591"/>
      <c r="C49" s="591"/>
      <c r="D49" s="591"/>
      <c r="E49" s="589"/>
      <c r="F49" s="595"/>
      <c r="G49" s="591"/>
      <c r="H49" s="591"/>
    </row>
    <row r="50" spans="1:8" s="593" customFormat="1" ht="21">
      <c r="A50" s="591"/>
      <c r="B50" s="591"/>
      <c r="C50" s="591"/>
      <c r="D50" s="591"/>
      <c r="E50" s="589"/>
      <c r="F50" s="595"/>
      <c r="G50" s="591"/>
      <c r="H50" s="591"/>
    </row>
    <row r="51" spans="1:8" s="593" customFormat="1" ht="21">
      <c r="A51" s="591"/>
      <c r="B51" s="591"/>
      <c r="C51" s="591"/>
      <c r="D51" s="591"/>
      <c r="E51" s="589"/>
      <c r="F51" s="595"/>
      <c r="G51" s="591"/>
      <c r="H51" s="591"/>
    </row>
    <row r="52" spans="1:8" s="593" customFormat="1" ht="21">
      <c r="A52" s="591"/>
      <c r="B52" s="591"/>
      <c r="C52" s="591"/>
      <c r="D52" s="591"/>
      <c r="E52" s="589"/>
      <c r="F52" s="595"/>
      <c r="G52" s="591"/>
      <c r="H52" s="591"/>
    </row>
    <row r="53" spans="1:8" s="593" customFormat="1" ht="21">
      <c r="A53" s="591"/>
      <c r="B53" s="591"/>
      <c r="C53" s="591"/>
      <c r="D53" s="591"/>
      <c r="E53" s="589"/>
      <c r="F53" s="595"/>
      <c r="G53" s="591"/>
      <c r="H53" s="591"/>
    </row>
    <row r="54" spans="1:8" s="593" customFormat="1" ht="21">
      <c r="A54" s="591"/>
      <c r="B54" s="591"/>
      <c r="C54" s="591"/>
      <c r="D54" s="591"/>
      <c r="E54" s="589"/>
      <c r="F54" s="595"/>
      <c r="G54" s="591"/>
      <c r="H54" s="591"/>
    </row>
    <row r="55" spans="1:8" s="593" customFormat="1" ht="21">
      <c r="A55" s="591"/>
      <c r="B55" s="591"/>
      <c r="C55" s="591"/>
      <c r="D55" s="591"/>
      <c r="E55" s="589"/>
      <c r="F55" s="595"/>
      <c r="G55" s="591"/>
      <c r="H55" s="591"/>
    </row>
    <row r="56" spans="1:8" s="593" customFormat="1" ht="21">
      <c r="A56" s="591"/>
      <c r="B56" s="591"/>
      <c r="C56" s="591"/>
      <c r="D56" s="591"/>
      <c r="E56" s="589"/>
      <c r="F56" s="595"/>
      <c r="G56" s="591"/>
      <c r="H56" s="591"/>
    </row>
    <row r="57" spans="1:8" s="593" customFormat="1" ht="21">
      <c r="A57" s="591"/>
      <c r="B57" s="591"/>
      <c r="C57" s="591"/>
      <c r="D57" s="591"/>
      <c r="E57" s="589"/>
      <c r="F57" s="595"/>
      <c r="G57" s="591"/>
      <c r="H57" s="591"/>
    </row>
    <row r="58" spans="1:8" s="593" customFormat="1" ht="21">
      <c r="A58" s="591"/>
      <c r="B58" s="591"/>
      <c r="C58" s="591"/>
      <c r="D58" s="591"/>
      <c r="E58" s="589"/>
      <c r="F58" s="595"/>
      <c r="G58" s="591"/>
      <c r="H58" s="591"/>
    </row>
    <row r="59" spans="1:8" s="593" customFormat="1" ht="21">
      <c r="A59" s="591"/>
      <c r="B59" s="591"/>
      <c r="C59" s="591"/>
      <c r="D59" s="591"/>
      <c r="E59" s="589"/>
      <c r="F59" s="595"/>
      <c r="G59" s="591"/>
      <c r="H59" s="591"/>
    </row>
    <row r="60" spans="1:8" s="593" customFormat="1" ht="21">
      <c r="A60" s="591"/>
      <c r="B60" s="591"/>
      <c r="C60" s="591"/>
      <c r="D60" s="591"/>
      <c r="E60" s="589"/>
      <c r="F60" s="595"/>
      <c r="G60" s="591"/>
      <c r="H60" s="591"/>
    </row>
    <row r="61" spans="1:8" s="593" customFormat="1" ht="21">
      <c r="A61" s="591"/>
      <c r="B61" s="591"/>
      <c r="C61" s="591"/>
      <c r="D61" s="591"/>
      <c r="E61" s="589"/>
      <c r="F61" s="595"/>
      <c r="G61" s="591"/>
      <c r="H61" s="591"/>
    </row>
    <row r="62" spans="1:8" s="593" customFormat="1" ht="21">
      <c r="A62" s="591"/>
      <c r="B62" s="591"/>
      <c r="C62" s="591"/>
      <c r="D62" s="591"/>
      <c r="E62" s="589"/>
      <c r="F62" s="595"/>
      <c r="G62" s="591"/>
      <c r="H62" s="591"/>
    </row>
    <row r="63" spans="1:8" s="593" customFormat="1" ht="21">
      <c r="A63" s="591"/>
      <c r="B63" s="588"/>
      <c r="C63" s="591"/>
      <c r="D63" s="591"/>
      <c r="E63" s="589"/>
      <c r="F63" s="595"/>
      <c r="G63" s="591"/>
      <c r="H63" s="591"/>
    </row>
    <row r="64" spans="1:8" s="593" customFormat="1" ht="21">
      <c r="A64" s="591"/>
      <c r="B64" s="591"/>
      <c r="C64" s="591"/>
      <c r="D64" s="591"/>
      <c r="E64" s="589"/>
      <c r="F64" s="595"/>
      <c r="G64" s="591"/>
      <c r="H64" s="591"/>
    </row>
    <row r="65" spans="1:8" s="593" customFormat="1" ht="21">
      <c r="A65" s="591"/>
      <c r="B65" s="591"/>
      <c r="C65" s="591"/>
      <c r="D65" s="591"/>
      <c r="E65" s="589"/>
      <c r="F65" s="595"/>
      <c r="G65" s="591"/>
      <c r="H65" s="591"/>
    </row>
    <row r="66" spans="1:8" s="593" customFormat="1" ht="21">
      <c r="A66" s="591"/>
      <c r="B66" s="591"/>
      <c r="C66" s="591"/>
      <c r="D66" s="591"/>
      <c r="E66" s="589"/>
      <c r="F66" s="595"/>
      <c r="G66" s="591"/>
      <c r="H66" s="591"/>
    </row>
    <row r="67" spans="1:8" s="593" customFormat="1" ht="21">
      <c r="A67" s="591"/>
      <c r="B67" s="591"/>
      <c r="C67" s="591"/>
      <c r="D67" s="591"/>
      <c r="E67" s="589"/>
      <c r="F67" s="595"/>
      <c r="G67" s="591"/>
      <c r="H67" s="591"/>
    </row>
    <row r="68" spans="1:8" s="593" customFormat="1" ht="21">
      <c r="A68" s="585"/>
      <c r="B68" s="591"/>
      <c r="C68" s="591"/>
      <c r="D68" s="591"/>
      <c r="E68" s="589"/>
      <c r="F68" s="595"/>
      <c r="G68" s="591"/>
      <c r="H68" s="591"/>
    </row>
    <row r="69" spans="1:8" s="593" customFormat="1" ht="21">
      <c r="A69" s="588"/>
      <c r="B69" s="585"/>
      <c r="C69" s="585"/>
      <c r="D69" s="585"/>
      <c r="E69" s="585"/>
      <c r="F69" s="3325"/>
      <c r="G69" s="3325"/>
      <c r="H69" s="585"/>
    </row>
    <row r="70" spans="1:8" s="593" customFormat="1" ht="21">
      <c r="A70" s="591"/>
      <c r="B70" s="588"/>
      <c r="C70" s="588"/>
      <c r="D70" s="585"/>
      <c r="E70" s="585"/>
      <c r="F70" s="585"/>
      <c r="G70" s="585"/>
      <c r="H70" s="585"/>
    </row>
    <row r="71" spans="1:8" s="593" customFormat="1" ht="21">
      <c r="A71" s="591"/>
      <c r="B71" s="591"/>
      <c r="C71" s="591"/>
      <c r="D71" s="591"/>
      <c r="E71" s="589"/>
      <c r="F71" s="595"/>
      <c r="G71" s="591"/>
      <c r="H71" s="591"/>
    </row>
    <row r="72" spans="1:8" s="593" customFormat="1" ht="21">
      <c r="A72" s="591"/>
      <c r="B72" s="591"/>
      <c r="C72" s="591"/>
      <c r="D72" s="591"/>
      <c r="E72" s="589"/>
      <c r="F72" s="595"/>
      <c r="G72" s="591"/>
      <c r="H72" s="591"/>
    </row>
    <row r="73" spans="1:8" s="593" customFormat="1" ht="21">
      <c r="A73" s="591"/>
      <c r="B73" s="591"/>
      <c r="C73" s="591"/>
      <c r="D73" s="591"/>
      <c r="E73" s="589"/>
      <c r="F73" s="595"/>
      <c r="G73" s="591"/>
      <c r="H73" s="591"/>
    </row>
    <row r="74" spans="1:8" s="593" customFormat="1" ht="21">
      <c r="A74" s="591"/>
      <c r="B74" s="591"/>
      <c r="C74" s="591"/>
      <c r="D74" s="591"/>
      <c r="E74" s="589"/>
      <c r="F74" s="595"/>
      <c r="G74" s="591"/>
      <c r="H74" s="591"/>
    </row>
    <row r="75" spans="1:8" ht="21">
      <c r="A75" s="591"/>
      <c r="B75" s="591"/>
      <c r="C75" s="591"/>
      <c r="D75" s="591"/>
      <c r="E75" s="589"/>
      <c r="F75" s="595"/>
      <c r="G75" s="591"/>
      <c r="H75" s="591"/>
    </row>
    <row r="76" spans="1:8" ht="21">
      <c r="A76" s="587"/>
      <c r="B76" s="591"/>
      <c r="C76" s="596"/>
      <c r="D76" s="591"/>
      <c r="E76" s="589"/>
      <c r="F76" s="595"/>
      <c r="G76" s="591"/>
      <c r="H76" s="591"/>
    </row>
    <row r="77" spans="1:8" s="593" customFormat="1" ht="21">
      <c r="A77" s="591"/>
      <c r="B77" s="587"/>
      <c r="C77" s="587"/>
      <c r="D77" s="587"/>
      <c r="E77" s="587"/>
      <c r="F77" s="587"/>
      <c r="G77" s="587"/>
      <c r="H77" s="587"/>
    </row>
    <row r="78" spans="1:8" s="593" customFormat="1" ht="21">
      <c r="A78" s="591"/>
      <c r="B78" s="588"/>
      <c r="C78" s="591"/>
      <c r="D78" s="591"/>
      <c r="E78" s="589"/>
      <c r="F78" s="595"/>
      <c r="G78" s="591"/>
      <c r="H78" s="591"/>
    </row>
    <row r="79" spans="1:8" s="593" customFormat="1" ht="21">
      <c r="A79" s="591"/>
      <c r="B79" s="588"/>
      <c r="C79" s="591"/>
      <c r="D79" s="591"/>
      <c r="E79" s="589"/>
      <c r="F79" s="595"/>
      <c r="G79" s="591"/>
      <c r="H79" s="591"/>
    </row>
    <row r="80" spans="1:8" s="593" customFormat="1" ht="21">
      <c r="A80" s="591"/>
      <c r="B80" s="591"/>
      <c r="C80" s="596"/>
      <c r="D80" s="591"/>
      <c r="E80" s="589"/>
      <c r="F80" s="595"/>
      <c r="G80" s="591"/>
      <c r="H80" s="591"/>
    </row>
    <row r="81" spans="1:8" s="593" customFormat="1" ht="21">
      <c r="A81" s="591"/>
      <c r="B81" s="591"/>
      <c r="C81" s="596"/>
      <c r="D81" s="591"/>
      <c r="E81" s="589"/>
      <c r="F81" s="595"/>
      <c r="G81" s="591"/>
      <c r="H81" s="591"/>
    </row>
    <row r="82" spans="1:8" s="593" customFormat="1" ht="21">
      <c r="A82" s="591"/>
      <c r="B82" s="591"/>
      <c r="C82" s="596"/>
      <c r="D82" s="591"/>
      <c r="E82" s="589"/>
      <c r="F82" s="595"/>
      <c r="G82" s="591"/>
      <c r="H82" s="589"/>
    </row>
    <row r="83" spans="1:8" ht="21">
      <c r="A83" s="591"/>
      <c r="B83" s="591"/>
      <c r="C83" s="596"/>
      <c r="D83" s="591"/>
      <c r="E83" s="589"/>
      <c r="F83" s="595"/>
      <c r="G83" s="591"/>
      <c r="H83" s="591"/>
    </row>
    <row r="84" spans="1:8" s="593" customFormat="1" ht="21">
      <c r="A84" s="591"/>
      <c r="B84" s="591"/>
      <c r="C84" s="596"/>
      <c r="D84" s="591"/>
      <c r="E84" s="589"/>
      <c r="F84" s="595"/>
      <c r="G84" s="591"/>
      <c r="H84" s="591"/>
    </row>
    <row r="85" spans="1:8" s="593" customFormat="1" ht="21">
      <c r="A85" s="591"/>
      <c r="B85" s="591"/>
      <c r="C85" s="596"/>
      <c r="D85" s="591"/>
      <c r="E85" s="589"/>
      <c r="F85" s="595"/>
      <c r="G85" s="591"/>
      <c r="H85" s="591"/>
    </row>
    <row r="86" spans="1:8" s="593" customFormat="1" ht="21">
      <c r="A86" s="591"/>
      <c r="B86" s="591"/>
      <c r="C86" s="591"/>
      <c r="D86" s="591"/>
      <c r="E86" s="589"/>
      <c r="F86" s="595"/>
      <c r="G86" s="591"/>
      <c r="H86" s="591"/>
    </row>
    <row r="87" spans="1:8" s="593" customFormat="1" ht="21">
      <c r="A87" s="591"/>
      <c r="B87" s="591"/>
      <c r="C87" s="591"/>
      <c r="D87" s="591"/>
      <c r="E87" s="589"/>
      <c r="F87" s="595"/>
      <c r="G87" s="591"/>
      <c r="H87" s="591"/>
    </row>
    <row r="88" spans="1:8" s="593" customFormat="1" ht="21">
      <c r="A88" s="591"/>
      <c r="B88" s="591"/>
      <c r="C88" s="591"/>
      <c r="D88" s="591"/>
      <c r="E88" s="589"/>
      <c r="F88" s="595"/>
      <c r="G88" s="591"/>
      <c r="H88" s="591"/>
    </row>
    <row r="89" spans="1:8" s="593" customFormat="1" ht="21">
      <c r="A89" s="591"/>
      <c r="B89" s="591"/>
      <c r="C89" s="591"/>
      <c r="D89" s="591"/>
      <c r="E89" s="589"/>
      <c r="F89" s="595"/>
      <c r="G89" s="591"/>
      <c r="H89" s="591"/>
    </row>
    <row r="90" spans="1:8" s="593" customFormat="1" ht="21">
      <c r="A90" s="591"/>
      <c r="B90" s="591"/>
      <c r="C90" s="591"/>
      <c r="D90" s="591"/>
      <c r="E90" s="589"/>
      <c r="F90" s="595"/>
      <c r="G90" s="591"/>
      <c r="H90" s="591"/>
    </row>
    <row r="91" spans="1:8" s="593" customFormat="1" ht="21">
      <c r="A91" s="591"/>
      <c r="B91" s="591"/>
      <c r="C91" s="591"/>
      <c r="D91" s="591"/>
      <c r="E91" s="589"/>
      <c r="F91" s="595"/>
      <c r="G91" s="591"/>
      <c r="H91" s="591"/>
    </row>
    <row r="92" spans="1:8" s="593" customFormat="1" ht="21">
      <c r="A92" s="591"/>
      <c r="B92" s="591"/>
      <c r="C92" s="591"/>
      <c r="D92" s="591"/>
      <c r="E92" s="589"/>
      <c r="F92" s="595"/>
      <c r="G92" s="591"/>
      <c r="H92" s="591"/>
    </row>
    <row r="93" spans="1:8" s="593" customFormat="1" ht="21">
      <c r="A93" s="591"/>
      <c r="B93" s="591"/>
      <c r="C93" s="591"/>
      <c r="D93" s="591"/>
      <c r="E93" s="589"/>
      <c r="F93" s="595"/>
      <c r="G93" s="591"/>
      <c r="H93" s="591"/>
    </row>
    <row r="94" spans="1:8" s="593" customFormat="1" ht="18">
      <c r="B94" s="597"/>
      <c r="E94" s="598"/>
      <c r="F94" s="599"/>
    </row>
    <row r="95" spans="1:8" s="593" customFormat="1" ht="18">
      <c r="B95" s="597"/>
      <c r="E95" s="598"/>
      <c r="F95" s="599"/>
    </row>
    <row r="96" spans="1:8" s="593" customFormat="1" ht="18">
      <c r="B96" s="597"/>
      <c r="E96" s="598"/>
      <c r="F96" s="599"/>
    </row>
    <row r="97" spans="1:8" s="593" customFormat="1" ht="18">
      <c r="A97" s="600"/>
      <c r="B97" s="597"/>
      <c r="E97" s="598"/>
      <c r="F97" s="599"/>
    </row>
    <row r="98" spans="1:8" s="593" customFormat="1" ht="18">
      <c r="A98" s="597"/>
      <c r="B98" s="600"/>
      <c r="C98" s="600"/>
      <c r="D98" s="600"/>
      <c r="E98" s="600"/>
      <c r="F98" s="3323"/>
      <c r="G98" s="3323"/>
      <c r="H98" s="600"/>
    </row>
    <row r="99" spans="1:8" s="593" customFormat="1" ht="18">
      <c r="B99" s="597"/>
      <c r="C99" s="597"/>
      <c r="D99" s="600"/>
      <c r="E99" s="600"/>
      <c r="F99" s="600"/>
      <c r="G99" s="600"/>
      <c r="H99" s="600"/>
    </row>
    <row r="100" spans="1:8" s="593" customFormat="1" ht="18">
      <c r="E100" s="598"/>
      <c r="F100" s="599"/>
    </row>
    <row r="101" spans="1:8" s="593" customFormat="1" ht="18">
      <c r="E101" s="598"/>
      <c r="F101" s="599"/>
    </row>
    <row r="102" spans="1:8" s="593" customFormat="1" ht="18">
      <c r="E102" s="598"/>
      <c r="F102" s="599"/>
    </row>
    <row r="103" spans="1:8" s="593" customFormat="1" ht="18">
      <c r="E103" s="598"/>
      <c r="F103" s="599"/>
    </row>
    <row r="104" spans="1:8" ht="18">
      <c r="A104" s="593"/>
      <c r="B104" s="593"/>
      <c r="C104" s="601"/>
      <c r="D104" s="593"/>
      <c r="E104" s="598"/>
      <c r="F104" s="599"/>
      <c r="G104" s="593"/>
      <c r="H104" s="593"/>
    </row>
    <row r="105" spans="1:8" ht="18">
      <c r="A105" s="593"/>
      <c r="B105" s="593"/>
      <c r="C105" s="593"/>
      <c r="D105" s="593"/>
      <c r="E105" s="598"/>
      <c r="F105" s="599"/>
      <c r="G105" s="593"/>
      <c r="H105" s="593"/>
    </row>
    <row r="106" spans="1:8" s="593" customFormat="1" ht="18">
      <c r="C106" s="601"/>
      <c r="E106" s="598"/>
      <c r="F106" s="599"/>
    </row>
    <row r="107" spans="1:8" s="593" customFormat="1" ht="18">
      <c r="C107" s="601"/>
      <c r="E107" s="598"/>
      <c r="F107" s="599"/>
    </row>
    <row r="108" spans="1:8" s="593" customFormat="1" ht="18">
      <c r="C108" s="601"/>
      <c r="E108" s="598"/>
      <c r="F108" s="599"/>
    </row>
    <row r="109" spans="1:8" s="593" customFormat="1" ht="18">
      <c r="C109" s="601"/>
      <c r="E109" s="598"/>
      <c r="F109" s="599"/>
    </row>
    <row r="110" spans="1:8" s="593" customFormat="1" ht="18">
      <c r="C110" s="601"/>
      <c r="E110" s="598"/>
      <c r="F110" s="599"/>
    </row>
    <row r="111" spans="1:8" s="593" customFormat="1" ht="18">
      <c r="E111" s="598"/>
      <c r="F111" s="599"/>
    </row>
    <row r="112" spans="1:8" s="593" customFormat="1" ht="18">
      <c r="E112" s="598"/>
      <c r="F112" s="599"/>
    </row>
    <row r="113" spans="1:8" s="593" customFormat="1" ht="18">
      <c r="E113" s="598"/>
      <c r="F113" s="599"/>
    </row>
    <row r="114" spans="1:8" s="593" customFormat="1" ht="18">
      <c r="C114" s="598"/>
      <c r="E114" s="598"/>
      <c r="F114" s="599"/>
    </row>
    <row r="115" spans="1:8" s="593" customFormat="1" ht="18">
      <c r="C115" s="598"/>
      <c r="E115" s="598"/>
      <c r="F115" s="599"/>
    </row>
    <row r="116" spans="1:8" s="593" customFormat="1" ht="18">
      <c r="C116" s="601"/>
      <c r="E116" s="598"/>
      <c r="F116" s="599"/>
    </row>
    <row r="117" spans="1:8" s="593" customFormat="1" ht="18">
      <c r="C117" s="601"/>
      <c r="E117" s="598"/>
      <c r="F117" s="599"/>
    </row>
    <row r="118" spans="1:8" s="593" customFormat="1" ht="18">
      <c r="C118" s="601"/>
      <c r="E118" s="598"/>
      <c r="F118" s="599"/>
    </row>
    <row r="119" spans="1:8" s="593" customFormat="1" ht="18">
      <c r="C119" s="601"/>
      <c r="E119" s="598"/>
      <c r="F119" s="599"/>
    </row>
    <row r="120" spans="1:8" s="593" customFormat="1" ht="18">
      <c r="E120" s="598"/>
      <c r="F120" s="599"/>
    </row>
    <row r="121" spans="1:8" s="593" customFormat="1" ht="18">
      <c r="E121" s="598"/>
      <c r="F121" s="599"/>
    </row>
    <row r="122" spans="1:8" s="593" customFormat="1" ht="18">
      <c r="C122" s="601"/>
      <c r="E122" s="598"/>
      <c r="F122" s="599"/>
    </row>
    <row r="123" spans="1:8" s="593" customFormat="1" ht="18">
      <c r="E123" s="598"/>
      <c r="F123" s="599"/>
    </row>
    <row r="124" spans="1:8" s="593" customFormat="1" ht="18">
      <c r="E124" s="598"/>
      <c r="F124" s="599"/>
    </row>
    <row r="125" spans="1:8" s="593" customFormat="1" ht="18">
      <c r="A125" s="600"/>
      <c r="E125" s="598"/>
      <c r="F125" s="599"/>
    </row>
    <row r="126" spans="1:8" s="593" customFormat="1" ht="18">
      <c r="A126" s="597"/>
      <c r="B126" s="600"/>
      <c r="C126" s="600"/>
      <c r="D126" s="600"/>
      <c r="E126" s="600"/>
      <c r="F126" s="3323"/>
      <c r="G126" s="3323"/>
      <c r="H126" s="600"/>
    </row>
    <row r="127" spans="1:8" s="593" customFormat="1" ht="18">
      <c r="B127" s="597"/>
      <c r="C127" s="597"/>
      <c r="D127" s="600"/>
      <c r="E127" s="600"/>
      <c r="F127" s="600"/>
      <c r="G127" s="600"/>
      <c r="H127" s="600"/>
    </row>
    <row r="128" spans="1:8" s="593" customFormat="1" ht="18">
      <c r="E128" s="598"/>
      <c r="F128" s="599"/>
    </row>
    <row r="129" spans="1:8" s="593" customFormat="1" ht="18">
      <c r="E129" s="598"/>
      <c r="F129" s="599"/>
    </row>
    <row r="130" spans="1:8" s="593" customFormat="1" ht="18">
      <c r="E130" s="598"/>
      <c r="F130" s="599"/>
    </row>
    <row r="131" spans="1:8" s="593" customFormat="1" ht="18">
      <c r="E131" s="598"/>
      <c r="F131" s="599"/>
    </row>
    <row r="132" spans="1:8" ht="18">
      <c r="A132" s="593"/>
      <c r="B132" s="593"/>
      <c r="C132" s="593"/>
      <c r="D132" s="593"/>
      <c r="E132" s="598"/>
      <c r="F132" s="599"/>
      <c r="G132" s="593"/>
      <c r="H132" s="593"/>
    </row>
    <row r="133" spans="1:8" ht="18">
      <c r="A133" s="593"/>
      <c r="B133" s="593"/>
      <c r="C133" s="593"/>
      <c r="D133" s="593"/>
      <c r="E133" s="598"/>
      <c r="F133" s="599"/>
      <c r="G133" s="593"/>
      <c r="H133" s="593"/>
    </row>
    <row r="134" spans="1:8" s="593" customFormat="1" ht="18">
      <c r="E134" s="598"/>
      <c r="F134" s="599"/>
    </row>
    <row r="135" spans="1:8" s="593" customFormat="1" ht="18">
      <c r="E135" s="598"/>
      <c r="F135" s="599"/>
    </row>
    <row r="136" spans="1:8" s="593" customFormat="1" ht="18">
      <c r="E136" s="598"/>
      <c r="F136" s="599"/>
    </row>
    <row r="137" spans="1:8" s="593" customFormat="1" ht="18">
      <c r="C137" s="601"/>
      <c r="E137" s="598"/>
      <c r="F137" s="599"/>
    </row>
    <row r="138" spans="1:8" s="593" customFormat="1" ht="18">
      <c r="C138" s="601"/>
      <c r="E138" s="598"/>
      <c r="F138" s="599"/>
    </row>
    <row r="139" spans="1:8" s="593" customFormat="1" ht="18">
      <c r="C139" s="601"/>
      <c r="E139" s="598"/>
      <c r="F139" s="599"/>
    </row>
    <row r="140" spans="1:8" s="593" customFormat="1" ht="18">
      <c r="C140" s="601"/>
      <c r="E140" s="598"/>
      <c r="F140" s="599"/>
    </row>
    <row r="141" spans="1:8" s="593" customFormat="1" ht="18">
      <c r="E141" s="598"/>
      <c r="F141" s="599"/>
    </row>
    <row r="142" spans="1:8" s="593" customFormat="1" ht="18">
      <c r="E142" s="598"/>
      <c r="F142" s="599"/>
    </row>
    <row r="143" spans="1:8" s="593" customFormat="1" ht="18">
      <c r="E143" s="598"/>
      <c r="F143" s="599"/>
    </row>
    <row r="144" spans="1:8" s="593" customFormat="1" ht="18">
      <c r="E144" s="598"/>
      <c r="F144" s="599"/>
    </row>
    <row r="145" spans="1:8" s="593" customFormat="1" ht="18">
      <c r="C145" s="601"/>
      <c r="E145" s="598"/>
      <c r="F145" s="599"/>
    </row>
    <row r="146" spans="1:8" s="593" customFormat="1" ht="18">
      <c r="C146" s="601"/>
      <c r="E146" s="598"/>
      <c r="F146" s="599"/>
    </row>
    <row r="147" spans="1:8" s="593" customFormat="1" ht="18">
      <c r="C147" s="601"/>
      <c r="E147" s="598"/>
      <c r="F147" s="599"/>
    </row>
    <row r="148" spans="1:8" s="593" customFormat="1" ht="18">
      <c r="E148" s="598"/>
      <c r="F148" s="599"/>
    </row>
    <row r="149" spans="1:8" s="593" customFormat="1" ht="18">
      <c r="E149" s="598"/>
      <c r="F149" s="599"/>
    </row>
    <row r="150" spans="1:8" s="593" customFormat="1" ht="18">
      <c r="E150" s="598"/>
      <c r="F150" s="599"/>
    </row>
    <row r="151" spans="1:8" s="593" customFormat="1" ht="18">
      <c r="E151" s="598"/>
      <c r="F151" s="599"/>
    </row>
    <row r="152" spans="1:8" s="593" customFormat="1" ht="18">
      <c r="E152" s="598"/>
      <c r="F152" s="599"/>
    </row>
    <row r="153" spans="1:8" s="593" customFormat="1" ht="18">
      <c r="A153" s="600"/>
      <c r="E153" s="598"/>
      <c r="F153" s="599"/>
    </row>
    <row r="154" spans="1:8" s="593" customFormat="1" ht="18">
      <c r="A154" s="597"/>
      <c r="B154" s="600"/>
      <c r="C154" s="600"/>
      <c r="D154" s="600"/>
      <c r="E154" s="600"/>
      <c r="F154" s="3323"/>
      <c r="G154" s="3323"/>
      <c r="H154" s="600"/>
    </row>
    <row r="155" spans="1:8" s="593" customFormat="1" ht="18">
      <c r="B155" s="597"/>
      <c r="C155" s="597"/>
      <c r="D155" s="600"/>
      <c r="E155" s="600"/>
      <c r="F155" s="600"/>
      <c r="G155" s="600"/>
      <c r="H155" s="600"/>
    </row>
    <row r="156" spans="1:8" s="593" customFormat="1" ht="18">
      <c r="C156" s="601"/>
      <c r="E156" s="598"/>
      <c r="F156" s="599"/>
    </row>
    <row r="157" spans="1:8" s="593" customFormat="1" ht="18">
      <c r="E157" s="598"/>
      <c r="F157" s="599"/>
    </row>
    <row r="158" spans="1:8" s="593" customFormat="1" ht="18">
      <c r="B158" s="597"/>
      <c r="E158" s="598"/>
      <c r="F158" s="599"/>
    </row>
    <row r="159" spans="1:8" s="593" customFormat="1" ht="18">
      <c r="B159" s="597"/>
      <c r="E159" s="598"/>
      <c r="F159" s="599"/>
    </row>
    <row r="160" spans="1:8" ht="18">
      <c r="A160" s="593"/>
      <c r="B160" s="593"/>
      <c r="C160" s="593"/>
      <c r="D160" s="593"/>
      <c r="E160" s="598"/>
      <c r="F160" s="599"/>
      <c r="G160" s="593"/>
      <c r="H160" s="593"/>
    </row>
    <row r="161" spans="1:8" ht="18">
      <c r="A161" s="593"/>
      <c r="B161" s="593"/>
      <c r="C161" s="593"/>
      <c r="D161" s="593"/>
      <c r="E161" s="598"/>
      <c r="F161" s="599"/>
      <c r="G161" s="593"/>
      <c r="H161" s="593"/>
    </row>
    <row r="162" spans="1:8" s="593" customFormat="1" ht="18">
      <c r="E162" s="598"/>
      <c r="F162" s="599"/>
    </row>
    <row r="163" spans="1:8" s="593" customFormat="1" ht="18">
      <c r="E163" s="598"/>
      <c r="F163" s="599"/>
    </row>
    <row r="164" spans="1:8" s="593" customFormat="1" ht="18">
      <c r="E164" s="598"/>
      <c r="F164" s="599"/>
    </row>
    <row r="165" spans="1:8" s="593" customFormat="1" ht="18">
      <c r="E165" s="598"/>
      <c r="F165" s="599"/>
    </row>
    <row r="166" spans="1:8" s="593" customFormat="1" ht="18">
      <c r="E166" s="598"/>
      <c r="F166" s="599"/>
    </row>
    <row r="167" spans="1:8" s="593" customFormat="1" ht="18">
      <c r="E167" s="598"/>
      <c r="F167" s="599"/>
    </row>
    <row r="168" spans="1:8" s="593" customFormat="1" ht="18">
      <c r="E168" s="598"/>
      <c r="F168" s="599"/>
    </row>
    <row r="169" spans="1:8" s="593" customFormat="1" ht="18">
      <c r="E169" s="598"/>
      <c r="F169" s="599"/>
    </row>
    <row r="170" spans="1:8" s="593" customFormat="1" ht="18">
      <c r="E170" s="598"/>
      <c r="F170" s="599"/>
    </row>
    <row r="171" spans="1:8" s="593" customFormat="1" ht="18">
      <c r="E171" s="598"/>
      <c r="F171" s="599"/>
    </row>
    <row r="172" spans="1:8" s="593" customFormat="1" ht="18">
      <c r="E172" s="598"/>
      <c r="F172" s="599"/>
    </row>
    <row r="173" spans="1:8" s="593" customFormat="1" ht="18">
      <c r="E173" s="598"/>
      <c r="F173" s="599"/>
    </row>
    <row r="174" spans="1:8" s="593" customFormat="1" ht="18">
      <c r="E174" s="598"/>
      <c r="F174" s="599"/>
    </row>
    <row r="175" spans="1:8" s="593" customFormat="1" ht="18">
      <c r="C175" s="601"/>
      <c r="E175" s="598"/>
      <c r="F175" s="599"/>
    </row>
    <row r="176" spans="1:8" s="593" customFormat="1" ht="18">
      <c r="E176" s="598"/>
      <c r="F176" s="599"/>
    </row>
    <row r="177" spans="1:8" s="593" customFormat="1" ht="18">
      <c r="E177" s="598"/>
      <c r="F177" s="599"/>
    </row>
    <row r="178" spans="1:8" s="593" customFormat="1" ht="18">
      <c r="E178" s="598"/>
      <c r="F178" s="599"/>
    </row>
    <row r="179" spans="1:8" s="593" customFormat="1" ht="18">
      <c r="E179" s="598"/>
      <c r="F179" s="599"/>
    </row>
    <row r="180" spans="1:8" s="593" customFormat="1" ht="18">
      <c r="E180" s="598"/>
      <c r="F180" s="599"/>
    </row>
    <row r="181" spans="1:8" s="593" customFormat="1" ht="18">
      <c r="A181" s="600"/>
      <c r="E181" s="598"/>
      <c r="F181" s="599"/>
    </row>
    <row r="182" spans="1:8" s="593" customFormat="1" ht="18">
      <c r="A182" s="597"/>
      <c r="B182" s="600"/>
      <c r="C182" s="600"/>
      <c r="D182" s="600"/>
      <c r="E182" s="600"/>
      <c r="F182" s="3323"/>
      <c r="G182" s="3323"/>
      <c r="H182" s="600"/>
    </row>
    <row r="183" spans="1:8" s="593" customFormat="1" ht="18">
      <c r="B183" s="597"/>
      <c r="C183" s="597"/>
      <c r="D183" s="600"/>
      <c r="E183" s="600"/>
      <c r="F183" s="600"/>
      <c r="G183" s="600"/>
      <c r="H183" s="600"/>
    </row>
    <row r="184" spans="1:8" s="593" customFormat="1" ht="18">
      <c r="E184" s="598"/>
      <c r="F184" s="599"/>
    </row>
    <row r="185" spans="1:8" s="593" customFormat="1" ht="18">
      <c r="F185" s="602"/>
    </row>
    <row r="186" spans="1:8" s="593" customFormat="1" ht="18">
      <c r="F186" s="602"/>
    </row>
    <row r="187" spans="1:8" s="593" customFormat="1" ht="18">
      <c r="F187" s="602"/>
    </row>
    <row r="188" spans="1:8" ht="18">
      <c r="A188" s="593"/>
      <c r="B188" s="603"/>
      <c r="C188" s="593"/>
      <c r="D188" s="593"/>
      <c r="E188" s="593"/>
      <c r="F188" s="602"/>
      <c r="G188" s="593"/>
      <c r="H188" s="593"/>
    </row>
    <row r="189" spans="1:8" ht="18">
      <c r="A189" s="593"/>
      <c r="B189" s="593"/>
      <c r="C189" s="593"/>
      <c r="D189" s="593"/>
      <c r="E189" s="593"/>
      <c r="F189" s="602"/>
      <c r="G189" s="593"/>
      <c r="H189" s="593"/>
    </row>
    <row r="190" spans="1:8" s="593" customFormat="1" ht="18">
      <c r="F190" s="602"/>
    </row>
    <row r="191" spans="1:8" s="593" customFormat="1" ht="18">
      <c r="F191" s="602"/>
    </row>
    <row r="192" spans="1:8" s="593" customFormat="1" ht="18">
      <c r="F192" s="602"/>
    </row>
    <row r="193" spans="3:6" s="593" customFormat="1" ht="18">
      <c r="F193" s="602"/>
    </row>
    <row r="194" spans="3:6" s="593" customFormat="1" ht="18">
      <c r="F194" s="602"/>
    </row>
    <row r="195" spans="3:6" s="593" customFormat="1" ht="18">
      <c r="F195" s="602"/>
    </row>
    <row r="196" spans="3:6" s="593" customFormat="1" ht="18">
      <c r="C196" s="601"/>
      <c r="F196" s="602"/>
    </row>
    <row r="197" spans="3:6" s="593" customFormat="1" ht="18">
      <c r="C197" s="601"/>
      <c r="F197" s="602"/>
    </row>
    <row r="198" spans="3:6" s="593" customFormat="1" ht="18">
      <c r="C198" s="601"/>
      <c r="F198" s="602"/>
    </row>
    <row r="199" spans="3:6" s="593" customFormat="1" ht="18">
      <c r="C199" s="601"/>
      <c r="F199" s="602"/>
    </row>
    <row r="200" spans="3:6" s="593" customFormat="1" ht="18">
      <c r="C200" s="601"/>
      <c r="F200" s="602"/>
    </row>
    <row r="201" spans="3:6" s="593" customFormat="1" ht="18">
      <c r="C201" s="601"/>
      <c r="F201" s="602"/>
    </row>
    <row r="202" spans="3:6" s="593" customFormat="1" ht="18">
      <c r="C202" s="601"/>
      <c r="F202" s="602"/>
    </row>
    <row r="203" spans="3:6" s="593" customFormat="1" ht="18">
      <c r="C203" s="601"/>
      <c r="F203" s="602"/>
    </row>
    <row r="204" spans="3:6" s="593" customFormat="1" ht="18">
      <c r="C204" s="601"/>
      <c r="F204" s="602"/>
    </row>
    <row r="205" spans="3:6" s="593" customFormat="1" ht="18">
      <c r="C205" s="601"/>
      <c r="F205" s="602"/>
    </row>
    <row r="206" spans="3:6" s="593" customFormat="1" ht="18">
      <c r="C206" s="601"/>
      <c r="F206" s="602"/>
    </row>
    <row r="207" spans="3:6" s="593" customFormat="1" ht="18">
      <c r="C207" s="601"/>
      <c r="E207" s="598"/>
      <c r="F207" s="599"/>
    </row>
    <row r="208" spans="3:6" s="593" customFormat="1" ht="18">
      <c r="C208" s="601"/>
      <c r="E208" s="598"/>
      <c r="F208" s="599"/>
    </row>
    <row r="209" spans="2:6" s="593" customFormat="1" ht="18">
      <c r="B209" s="597"/>
      <c r="E209" s="598"/>
      <c r="F209" s="599"/>
    </row>
    <row r="210" spans="2:6" s="593" customFormat="1" ht="18">
      <c r="E210" s="598"/>
      <c r="F210" s="599"/>
    </row>
    <row r="211" spans="2:6" s="593" customFormat="1" ht="18">
      <c r="E211" s="598"/>
      <c r="F211" s="599"/>
    </row>
    <row r="212" spans="2:6" s="593" customFormat="1" ht="18">
      <c r="E212" s="598"/>
      <c r="F212" s="599"/>
    </row>
    <row r="213" spans="2:6" s="593" customFormat="1" ht="18">
      <c r="E213" s="598"/>
      <c r="F213" s="599"/>
    </row>
    <row r="214" spans="2:6" s="593" customFormat="1" ht="18">
      <c r="E214" s="598"/>
      <c r="F214" s="599"/>
    </row>
    <row r="215" spans="2:6" s="593" customFormat="1" ht="18">
      <c r="E215" s="598"/>
      <c r="F215" s="599"/>
    </row>
    <row r="216" spans="2:6" s="593" customFormat="1" ht="18">
      <c r="E216" s="598"/>
      <c r="F216" s="599"/>
    </row>
    <row r="217" spans="2:6" s="593" customFormat="1" ht="18">
      <c r="E217" s="598"/>
      <c r="F217" s="599"/>
    </row>
    <row r="218" spans="2:6" s="593" customFormat="1" ht="18">
      <c r="E218" s="598"/>
      <c r="F218" s="599"/>
    </row>
    <row r="219" spans="2:6" s="593" customFormat="1" ht="18">
      <c r="E219" s="598"/>
      <c r="F219" s="599"/>
    </row>
    <row r="220" spans="2:6" s="593" customFormat="1" ht="18">
      <c r="E220" s="598"/>
      <c r="F220" s="599"/>
    </row>
    <row r="221" spans="2:6" s="593" customFormat="1" ht="18">
      <c r="E221" s="598"/>
      <c r="F221" s="599"/>
    </row>
    <row r="222" spans="2:6" s="593" customFormat="1" ht="18">
      <c r="E222" s="598"/>
      <c r="F222" s="599"/>
    </row>
    <row r="223" spans="2:6" s="593" customFormat="1" ht="18">
      <c r="E223" s="598"/>
      <c r="F223" s="599"/>
    </row>
    <row r="224" spans="2:6" s="593" customFormat="1" ht="18">
      <c r="E224" s="598"/>
      <c r="F224" s="599"/>
    </row>
    <row r="225" spans="3:6" s="593" customFormat="1" ht="18">
      <c r="E225" s="598"/>
      <c r="F225" s="599"/>
    </row>
    <row r="226" spans="3:6" s="593" customFormat="1" ht="18">
      <c r="E226" s="598"/>
      <c r="F226" s="599"/>
    </row>
    <row r="227" spans="3:6" s="593" customFormat="1" ht="18">
      <c r="E227" s="598"/>
      <c r="F227" s="599"/>
    </row>
    <row r="228" spans="3:6" s="593" customFormat="1" ht="18">
      <c r="E228" s="598"/>
      <c r="F228" s="599"/>
    </row>
    <row r="229" spans="3:6" s="593" customFormat="1" ht="18">
      <c r="E229" s="598"/>
      <c r="F229" s="599"/>
    </row>
    <row r="230" spans="3:6" s="593" customFormat="1" ht="18">
      <c r="E230" s="598"/>
      <c r="F230" s="599"/>
    </row>
    <row r="231" spans="3:6" s="593" customFormat="1" ht="18">
      <c r="E231" s="598"/>
      <c r="F231" s="599"/>
    </row>
    <row r="232" spans="3:6" s="593" customFormat="1" ht="18">
      <c r="E232" s="598"/>
      <c r="F232" s="599"/>
    </row>
    <row r="233" spans="3:6" s="593" customFormat="1" ht="18">
      <c r="E233" s="598"/>
      <c r="F233" s="599"/>
    </row>
    <row r="234" spans="3:6" s="593" customFormat="1" ht="18">
      <c r="E234" s="598"/>
      <c r="F234" s="599"/>
    </row>
    <row r="235" spans="3:6" s="593" customFormat="1" ht="18">
      <c r="E235" s="598"/>
      <c r="F235" s="599"/>
    </row>
    <row r="236" spans="3:6" s="593" customFormat="1" ht="18">
      <c r="E236" s="598"/>
      <c r="F236" s="599"/>
    </row>
    <row r="237" spans="3:6" s="593" customFormat="1" ht="18">
      <c r="E237" s="598"/>
      <c r="F237" s="599"/>
    </row>
    <row r="238" spans="3:6" s="593" customFormat="1" ht="18">
      <c r="C238" s="601"/>
      <c r="E238" s="598"/>
      <c r="F238" s="599"/>
    </row>
    <row r="239" spans="3:6" s="593" customFormat="1" ht="18">
      <c r="C239" s="601"/>
      <c r="E239" s="598"/>
      <c r="F239" s="599"/>
    </row>
    <row r="240" spans="3:6" s="593" customFormat="1" ht="18">
      <c r="C240" s="601"/>
      <c r="E240" s="598"/>
      <c r="F240" s="599"/>
    </row>
    <row r="241" spans="1:8" s="593" customFormat="1" ht="18">
      <c r="C241" s="601"/>
      <c r="E241" s="598"/>
      <c r="F241" s="599"/>
    </row>
    <row r="242" spans="1:8" s="593" customFormat="1" ht="18">
      <c r="C242" s="601"/>
      <c r="E242" s="598"/>
      <c r="F242" s="599"/>
    </row>
    <row r="243" spans="1:8" s="593" customFormat="1" ht="18">
      <c r="E243" s="598"/>
      <c r="F243" s="599"/>
    </row>
    <row r="244" spans="1:8" s="593" customFormat="1" ht="18">
      <c r="E244" s="598"/>
      <c r="F244" s="599"/>
    </row>
    <row r="245" spans="1:8" s="593" customFormat="1" ht="18">
      <c r="E245" s="598"/>
      <c r="F245" s="599"/>
    </row>
    <row r="246" spans="1:8" s="593" customFormat="1" ht="18">
      <c r="E246" s="598"/>
      <c r="F246" s="599"/>
    </row>
    <row r="247" spans="1:8" s="593" customFormat="1" ht="18">
      <c r="E247" s="598"/>
      <c r="F247" s="599"/>
    </row>
    <row r="248" spans="1:8" s="593" customFormat="1" ht="18">
      <c r="E248" s="598"/>
      <c r="F248" s="599"/>
    </row>
    <row r="249" spans="1:8" s="593" customFormat="1" ht="23.25">
      <c r="A249" s="594"/>
      <c r="E249" s="598"/>
      <c r="F249" s="599"/>
    </row>
    <row r="250" spans="1:8" s="593" customFormat="1" ht="23.25">
      <c r="A250" s="583"/>
      <c r="B250" s="594"/>
      <c r="C250" s="604"/>
      <c r="D250" s="594"/>
      <c r="E250" s="605"/>
      <c r="F250" s="606"/>
      <c r="G250" s="594"/>
      <c r="H250" s="594"/>
    </row>
    <row r="251" spans="1:8" s="593" customFormat="1" ht="18">
      <c r="A251" s="583"/>
      <c r="B251" s="583"/>
      <c r="C251" s="583"/>
      <c r="D251" s="583"/>
      <c r="E251" s="583"/>
      <c r="F251" s="583"/>
      <c r="G251" s="583"/>
      <c r="H251" s="583"/>
    </row>
    <row r="252" spans="1:8" s="593" customFormat="1" ht="18">
      <c r="A252" s="583"/>
      <c r="B252" s="583"/>
      <c r="C252" s="583"/>
      <c r="D252" s="583"/>
      <c r="E252" s="583"/>
      <c r="F252" s="583"/>
      <c r="G252" s="583"/>
      <c r="H252" s="583"/>
    </row>
    <row r="253" spans="1:8" s="593" customFormat="1" ht="18">
      <c r="A253" s="583"/>
      <c r="B253" s="583"/>
      <c r="C253" s="583"/>
      <c r="D253" s="583"/>
      <c r="E253" s="583"/>
      <c r="F253" s="583"/>
      <c r="G253" s="583"/>
      <c r="H253" s="583"/>
    </row>
    <row r="254" spans="1:8" s="593" customFormat="1" ht="18">
      <c r="A254" s="583"/>
      <c r="B254" s="583"/>
      <c r="C254" s="583"/>
      <c r="D254" s="583"/>
      <c r="E254" s="583"/>
      <c r="F254" s="583"/>
      <c r="G254" s="583"/>
      <c r="H254" s="583"/>
    </row>
    <row r="255" spans="1:8" s="593" customFormat="1" ht="18">
      <c r="A255" s="583"/>
      <c r="B255" s="583"/>
      <c r="C255" s="583"/>
      <c r="D255" s="583"/>
      <c r="E255" s="583"/>
      <c r="F255" s="583"/>
      <c r="G255" s="583"/>
      <c r="H255" s="583"/>
    </row>
    <row r="256" spans="1:8" s="594" customFormat="1" ht="23.25">
      <c r="A256" s="583"/>
      <c r="B256" s="583"/>
      <c r="C256" s="583"/>
      <c r="D256" s="583"/>
      <c r="E256" s="583"/>
      <c r="F256" s="583"/>
      <c r="G256" s="583"/>
      <c r="H256" s="583"/>
    </row>
  </sheetData>
  <mergeCells count="10">
    <mergeCell ref="F98:G98"/>
    <mergeCell ref="F126:G126"/>
    <mergeCell ref="F154:G154"/>
    <mergeCell ref="F182:G182"/>
    <mergeCell ref="A1:H1"/>
    <mergeCell ref="A2:H2"/>
    <mergeCell ref="F6:G6"/>
    <mergeCell ref="F18:G18"/>
    <mergeCell ref="F21:G21"/>
    <mergeCell ref="F69:G69"/>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opLeftCell="A13" workbookViewId="0">
      <selection activeCell="F24" sqref="F24"/>
    </sheetView>
  </sheetViews>
  <sheetFormatPr defaultColWidth="9" defaultRowHeight="21"/>
  <cols>
    <col min="1" max="1" width="4.625" style="344" bestFit="1" customWidth="1"/>
    <col min="2" max="2" width="37" style="344" customWidth="1"/>
    <col min="3" max="3" width="12" style="344" customWidth="1"/>
    <col min="4" max="4" width="12.875" style="344" customWidth="1"/>
    <col min="5" max="5" width="14.375" style="344" customWidth="1"/>
    <col min="6" max="6" width="15" style="344" customWidth="1"/>
    <col min="7" max="7" width="14.75" style="344" customWidth="1"/>
    <col min="8" max="8" width="14.125" style="344" customWidth="1"/>
    <col min="9" max="9" width="10.875" style="344" customWidth="1"/>
    <col min="10" max="10" width="12.25" style="344" customWidth="1"/>
    <col min="11" max="11" width="11.75" style="344" customWidth="1"/>
    <col min="12" max="16384" width="9" style="344"/>
  </cols>
  <sheetData>
    <row r="1" spans="1:11">
      <c r="B1" s="3330" t="s">
        <v>1791</v>
      </c>
      <c r="C1" s="3330"/>
      <c r="D1" s="3330"/>
      <c r="E1" s="3330"/>
      <c r="F1" s="3330"/>
      <c r="G1" s="3330"/>
      <c r="H1" s="3330"/>
      <c r="I1" s="3330"/>
      <c r="J1" s="556"/>
      <c r="K1" s="556"/>
    </row>
    <row r="2" spans="1:11">
      <c r="B2" s="3331" t="s">
        <v>1792</v>
      </c>
      <c r="C2" s="3331"/>
      <c r="D2" s="3331"/>
      <c r="E2" s="3331"/>
      <c r="F2" s="3331"/>
      <c r="G2" s="3331"/>
      <c r="H2" s="3331"/>
      <c r="I2" s="3331"/>
      <c r="J2" s="341"/>
      <c r="K2" s="341"/>
    </row>
    <row r="3" spans="1:11">
      <c r="B3" s="343" t="s">
        <v>1793</v>
      </c>
      <c r="C3" s="343"/>
      <c r="D3" s="343"/>
      <c r="E3" s="343"/>
      <c r="F3" s="343"/>
      <c r="G3" s="343"/>
      <c r="H3" s="343"/>
      <c r="I3" s="342"/>
      <c r="J3" s="343"/>
      <c r="K3" s="343"/>
    </row>
    <row r="4" spans="1:11">
      <c r="B4" s="343" t="s">
        <v>1794</v>
      </c>
      <c r="C4" s="343"/>
      <c r="D4" s="343"/>
      <c r="E4" s="343"/>
      <c r="F4" s="343"/>
      <c r="G4" s="343"/>
      <c r="H4" s="343"/>
      <c r="I4" s="342"/>
      <c r="J4" s="343"/>
      <c r="K4" s="343"/>
    </row>
    <row r="5" spans="1:11">
      <c r="B5" s="343" t="s">
        <v>1795</v>
      </c>
      <c r="C5" s="343"/>
      <c r="D5" s="343"/>
      <c r="E5" s="343"/>
      <c r="F5" s="345"/>
      <c r="G5" s="345"/>
      <c r="H5" s="345"/>
      <c r="I5" s="346"/>
      <c r="J5" s="345"/>
      <c r="K5" s="345"/>
    </row>
    <row r="6" spans="1:11">
      <c r="B6" s="343"/>
      <c r="C6" s="343" t="s">
        <v>1796</v>
      </c>
      <c r="F6" s="345"/>
      <c r="G6" s="345"/>
      <c r="H6" s="345"/>
      <c r="I6" s="346"/>
      <c r="J6" s="345"/>
      <c r="K6" s="345"/>
    </row>
    <row r="7" spans="1:11">
      <c r="B7" s="343"/>
      <c r="C7" s="343"/>
      <c r="F7" s="345"/>
      <c r="G7" s="345"/>
      <c r="H7" s="345"/>
      <c r="I7" s="346"/>
      <c r="J7" s="345"/>
      <c r="K7" s="345"/>
    </row>
    <row r="8" spans="1:11" s="240" customFormat="1" ht="18.75">
      <c r="A8" s="3332" t="s">
        <v>0</v>
      </c>
      <c r="B8" s="3332" t="s">
        <v>1797</v>
      </c>
      <c r="C8" s="3332" t="s">
        <v>326</v>
      </c>
      <c r="D8" s="3335" t="s">
        <v>1798</v>
      </c>
      <c r="E8" s="3335" t="s">
        <v>327</v>
      </c>
      <c r="F8" s="3336" t="s">
        <v>2</v>
      </c>
      <c r="G8" s="3336"/>
      <c r="H8" s="3332" t="s">
        <v>1439</v>
      </c>
      <c r="I8" s="3332" t="s">
        <v>5</v>
      </c>
    </row>
    <row r="9" spans="1:11" s="240" customFormat="1" ht="18.75">
      <c r="A9" s="3333"/>
      <c r="B9" s="3334"/>
      <c r="C9" s="3334"/>
      <c r="D9" s="3335"/>
      <c r="E9" s="3335"/>
      <c r="F9" s="528" t="s">
        <v>3</v>
      </c>
      <c r="G9" s="528" t="s">
        <v>977</v>
      </c>
      <c r="H9" s="3194"/>
      <c r="I9" s="3334"/>
    </row>
    <row r="10" spans="1:11" s="240" customFormat="1" ht="18.75">
      <c r="A10" s="82"/>
      <c r="B10" s="1201" t="s">
        <v>4210</v>
      </c>
      <c r="C10" s="1075"/>
      <c r="D10" s="1199"/>
      <c r="E10" s="1199"/>
      <c r="F10" s="1200"/>
      <c r="G10" s="1200"/>
      <c r="H10" s="1072"/>
      <c r="I10" s="1075"/>
    </row>
    <row r="11" spans="1:11" s="559" customFormat="1">
      <c r="A11" s="557">
        <v>1</v>
      </c>
      <c r="B11" s="1202" t="s">
        <v>1799</v>
      </c>
      <c r="C11" s="558"/>
      <c r="D11" s="558"/>
      <c r="E11" s="558"/>
      <c r="F11" s="558"/>
      <c r="G11" s="558"/>
      <c r="H11" s="558"/>
      <c r="I11" s="558"/>
    </row>
    <row r="12" spans="1:11" s="559" customFormat="1">
      <c r="A12" s="557"/>
      <c r="B12" s="1203" t="s">
        <v>1800</v>
      </c>
      <c r="C12" s="557"/>
      <c r="D12" s="557"/>
      <c r="E12" s="557"/>
      <c r="F12" s="557"/>
      <c r="G12" s="557"/>
      <c r="H12" s="557"/>
      <c r="I12" s="557"/>
    </row>
    <row r="13" spans="1:11" s="559" customFormat="1">
      <c r="A13" s="557"/>
      <c r="B13" s="1204" t="s">
        <v>4211</v>
      </c>
      <c r="C13" s="557"/>
      <c r="D13" s="557"/>
      <c r="E13" s="557"/>
      <c r="F13" s="560"/>
      <c r="G13" s="560"/>
      <c r="H13" s="561"/>
      <c r="I13" s="561"/>
    </row>
    <row r="14" spans="1:11" s="559" customFormat="1">
      <c r="A14" s="557"/>
      <c r="B14" s="562"/>
      <c r="C14" s="557"/>
      <c r="D14" s="557"/>
      <c r="E14" s="557"/>
      <c r="F14" s="560"/>
      <c r="G14" s="560"/>
      <c r="H14" s="561"/>
      <c r="I14" s="561"/>
    </row>
    <row r="15" spans="1:11" s="559" customFormat="1">
      <c r="A15" s="557"/>
      <c r="B15" s="563" t="s">
        <v>1801</v>
      </c>
      <c r="C15" s="561"/>
      <c r="D15" s="557"/>
      <c r="E15" s="557"/>
      <c r="F15" s="560"/>
      <c r="G15" s="560"/>
      <c r="H15" s="561"/>
      <c r="I15" s="561"/>
    </row>
    <row r="16" spans="1:11" s="559" customFormat="1">
      <c r="A16" s="557"/>
      <c r="B16" s="562" t="s">
        <v>1802</v>
      </c>
      <c r="C16" s="564" t="s">
        <v>1582</v>
      </c>
      <c r="D16" s="557" t="s">
        <v>40</v>
      </c>
      <c r="E16" s="557" t="s">
        <v>1803</v>
      </c>
      <c r="F16" s="565">
        <v>2000</v>
      </c>
      <c r="G16" s="566" t="s">
        <v>1804</v>
      </c>
      <c r="H16" s="567" t="s">
        <v>726</v>
      </c>
      <c r="I16" s="561" t="s">
        <v>1805</v>
      </c>
    </row>
    <row r="17" spans="1:9" s="559" customFormat="1">
      <c r="A17" s="557"/>
      <c r="B17" s="563" t="s">
        <v>1806</v>
      </c>
      <c r="C17" s="561"/>
      <c r="D17" s="557"/>
      <c r="E17" s="557"/>
      <c r="F17" s="568"/>
      <c r="G17" s="566"/>
      <c r="H17" s="561"/>
      <c r="I17" s="561"/>
    </row>
    <row r="18" spans="1:9" s="559" customFormat="1">
      <c r="A18" s="557"/>
      <c r="B18" s="569" t="s">
        <v>1807</v>
      </c>
      <c r="C18" s="561" t="s">
        <v>1808</v>
      </c>
      <c r="D18" s="557" t="s">
        <v>40</v>
      </c>
      <c r="E18" s="557" t="s">
        <v>1809</v>
      </c>
      <c r="F18" s="568">
        <v>7500</v>
      </c>
      <c r="G18" s="566" t="s">
        <v>1804</v>
      </c>
      <c r="H18" s="567" t="s">
        <v>383</v>
      </c>
      <c r="I18" s="561" t="s">
        <v>1805</v>
      </c>
    </row>
    <row r="19" spans="1:9" s="559" customFormat="1">
      <c r="A19" s="557"/>
      <c r="B19" s="562" t="s">
        <v>1810</v>
      </c>
      <c r="C19" s="561"/>
      <c r="D19" s="557"/>
      <c r="E19" s="557"/>
      <c r="F19" s="568"/>
      <c r="G19" s="566"/>
      <c r="H19" s="561"/>
      <c r="I19" s="561"/>
    </row>
    <row r="20" spans="1:9" s="559" customFormat="1">
      <c r="A20" s="557"/>
      <c r="B20" s="562" t="s">
        <v>1811</v>
      </c>
      <c r="C20" s="561" t="s">
        <v>731</v>
      </c>
      <c r="D20" s="557" t="s">
        <v>40</v>
      </c>
      <c r="E20" s="557" t="s">
        <v>1812</v>
      </c>
      <c r="F20" s="568">
        <v>9000</v>
      </c>
      <c r="G20" s="566" t="s">
        <v>1804</v>
      </c>
      <c r="H20" s="567" t="s">
        <v>1392</v>
      </c>
      <c r="I20" s="561" t="s">
        <v>1805</v>
      </c>
    </row>
    <row r="21" spans="1:9" s="559" customFormat="1">
      <c r="A21" s="557"/>
      <c r="B21" s="562" t="s">
        <v>1813</v>
      </c>
      <c r="C21" s="561"/>
      <c r="D21" s="557"/>
      <c r="E21" s="557"/>
      <c r="F21" s="570"/>
      <c r="G21" s="566"/>
      <c r="H21" s="561"/>
      <c r="I21" s="561"/>
    </row>
    <row r="22" spans="1:9" s="559" customFormat="1">
      <c r="A22" s="557"/>
      <c r="B22" s="562" t="s">
        <v>1814</v>
      </c>
      <c r="C22" s="561"/>
      <c r="D22" s="557"/>
      <c r="E22" s="557"/>
      <c r="F22" s="570"/>
      <c r="G22" s="566"/>
      <c r="H22" s="561"/>
      <c r="I22" s="561"/>
    </row>
    <row r="23" spans="1:9" s="559" customFormat="1">
      <c r="A23" s="557"/>
      <c r="B23" s="563" t="s">
        <v>1815</v>
      </c>
      <c r="C23" s="561"/>
      <c r="D23" s="557"/>
      <c r="E23" s="557"/>
      <c r="F23" s="568"/>
      <c r="G23" s="566"/>
      <c r="H23" s="561"/>
      <c r="I23" s="561"/>
    </row>
    <row r="24" spans="1:9" s="559" customFormat="1" ht="22.5">
      <c r="A24" s="557"/>
      <c r="B24" s="563" t="s">
        <v>1816</v>
      </c>
      <c r="C24" s="561" t="s">
        <v>1582</v>
      </c>
      <c r="D24" s="557" t="s">
        <v>1817</v>
      </c>
      <c r="E24" s="557" t="s">
        <v>1818</v>
      </c>
      <c r="F24" s="641" t="s">
        <v>4600</v>
      </c>
      <c r="G24" s="566" t="s">
        <v>1804</v>
      </c>
      <c r="H24" s="567" t="s">
        <v>1819</v>
      </c>
      <c r="I24" s="561" t="s">
        <v>1805</v>
      </c>
    </row>
    <row r="25" spans="1:9" s="559" customFormat="1">
      <c r="A25" s="557"/>
      <c r="B25" s="563" t="s">
        <v>1820</v>
      </c>
      <c r="C25" s="561"/>
      <c r="D25" s="557"/>
      <c r="E25" s="557" t="s">
        <v>1821</v>
      </c>
      <c r="F25" s="568"/>
      <c r="G25" s="566"/>
      <c r="H25" s="561"/>
      <c r="I25" s="561"/>
    </row>
    <row r="26" spans="1:9" s="559" customFormat="1">
      <c r="A26" s="557"/>
      <c r="B26" s="563" t="s">
        <v>1612</v>
      </c>
      <c r="C26" s="561" t="s">
        <v>1822</v>
      </c>
      <c r="D26" s="557" t="s">
        <v>1352</v>
      </c>
      <c r="E26" s="557" t="s">
        <v>1823</v>
      </c>
      <c r="F26" s="568" t="s">
        <v>355</v>
      </c>
      <c r="G26" s="566" t="s">
        <v>355</v>
      </c>
      <c r="H26" s="567" t="s">
        <v>1819</v>
      </c>
      <c r="I26" s="561" t="s">
        <v>1805</v>
      </c>
    </row>
    <row r="27" spans="1:9" s="559" customFormat="1">
      <c r="A27" s="557"/>
      <c r="B27" s="563" t="s">
        <v>1824</v>
      </c>
      <c r="C27" s="561"/>
      <c r="D27" s="557"/>
      <c r="E27" s="557" t="s">
        <v>1825</v>
      </c>
      <c r="F27" s="568"/>
      <c r="G27" s="566"/>
      <c r="H27" s="561"/>
      <c r="I27" s="561"/>
    </row>
    <row r="28" spans="1:9" s="559" customFormat="1">
      <c r="A28" s="557"/>
      <c r="B28" s="571" t="s">
        <v>1826</v>
      </c>
      <c r="C28" s="561" t="s">
        <v>1827</v>
      </c>
      <c r="D28" s="557" t="s">
        <v>40</v>
      </c>
      <c r="E28" s="557" t="s">
        <v>1828</v>
      </c>
      <c r="F28" s="568" t="s">
        <v>1622</v>
      </c>
      <c r="G28" s="566" t="s">
        <v>355</v>
      </c>
      <c r="H28" s="561" t="s">
        <v>1829</v>
      </c>
      <c r="I28" s="561" t="s">
        <v>1805</v>
      </c>
    </row>
    <row r="29" spans="1:9" s="559" customFormat="1">
      <c r="A29" s="557"/>
      <c r="B29" s="572" t="s">
        <v>1830</v>
      </c>
      <c r="C29" s="561"/>
      <c r="D29" s="557"/>
      <c r="E29" s="557" t="s">
        <v>1831</v>
      </c>
      <c r="F29" s="568"/>
      <c r="G29" s="566"/>
      <c r="H29" s="561"/>
      <c r="I29" s="561"/>
    </row>
    <row r="30" spans="1:9" s="559" customFormat="1">
      <c r="A30" s="557"/>
      <c r="B30" s="563" t="s">
        <v>1832</v>
      </c>
      <c r="C30" s="561"/>
      <c r="D30" s="557"/>
      <c r="E30" s="557"/>
      <c r="F30" s="568"/>
      <c r="G30" s="566"/>
      <c r="H30" s="561"/>
      <c r="I30" s="561"/>
    </row>
    <row r="31" spans="1:9" s="559" customFormat="1" ht="22.5">
      <c r="A31" s="557"/>
      <c r="B31" s="563" t="s">
        <v>1833</v>
      </c>
      <c r="C31" s="561" t="s">
        <v>1834</v>
      </c>
      <c r="D31" s="557" t="s">
        <v>40</v>
      </c>
      <c r="E31" s="557" t="s">
        <v>1835</v>
      </c>
      <c r="F31" s="641" t="s">
        <v>5493</v>
      </c>
      <c r="G31" s="566" t="s">
        <v>1804</v>
      </c>
      <c r="H31" s="567" t="s">
        <v>726</v>
      </c>
      <c r="I31" s="561" t="s">
        <v>1805</v>
      </c>
    </row>
    <row r="32" spans="1:9" s="559" customFormat="1">
      <c r="A32" s="557"/>
      <c r="B32" s="559" t="s">
        <v>5494</v>
      </c>
      <c r="C32" s="557"/>
      <c r="D32" s="557"/>
      <c r="E32" s="557" t="s">
        <v>1836</v>
      </c>
      <c r="F32" s="568"/>
      <c r="G32" s="566"/>
      <c r="H32" s="561"/>
      <c r="I32" s="557"/>
    </row>
    <row r="33" spans="2:10" s="559" customFormat="1">
      <c r="B33" s="563" t="s">
        <v>1837</v>
      </c>
      <c r="C33" s="557"/>
      <c r="D33" s="557"/>
      <c r="E33" s="557" t="s">
        <v>1838</v>
      </c>
      <c r="F33" s="568"/>
      <c r="G33" s="561"/>
      <c r="H33" s="561"/>
      <c r="I33" s="557"/>
    </row>
    <row r="34" spans="2:10">
      <c r="B34" s="563"/>
      <c r="C34" s="573"/>
      <c r="D34" s="557"/>
      <c r="E34" s="557"/>
      <c r="F34" s="568"/>
      <c r="G34" s="566"/>
      <c r="H34" s="561"/>
      <c r="I34" s="561"/>
    </row>
    <row r="35" spans="2:10" ht="21.75" thickBot="1">
      <c r="B35" s="563"/>
      <c r="C35" s="557"/>
      <c r="D35" s="557"/>
      <c r="E35" s="578"/>
      <c r="F35" s="579"/>
      <c r="G35" s="561"/>
      <c r="H35" s="561"/>
      <c r="I35" s="557"/>
    </row>
    <row r="36" spans="2:10" ht="21.75" thickBot="1">
      <c r="B36" s="574"/>
      <c r="C36" s="557"/>
      <c r="D36" s="576"/>
      <c r="E36" s="580" t="s">
        <v>579</v>
      </c>
      <c r="F36" s="581">
        <f>F20+F18+F16</f>
        <v>18500</v>
      </c>
      <c r="G36" s="577"/>
      <c r="H36" s="561"/>
      <c r="I36" s="557"/>
    </row>
    <row r="37" spans="2:10">
      <c r="C37" s="559"/>
      <c r="D37" s="559"/>
      <c r="E37" s="559"/>
      <c r="F37" s="559"/>
      <c r="G37" s="559"/>
      <c r="H37" s="559"/>
      <c r="I37" s="559"/>
      <c r="J37" s="559"/>
    </row>
    <row r="38" spans="2:10">
      <c r="G38" s="575"/>
    </row>
  </sheetData>
  <mergeCells count="10">
    <mergeCell ref="B1:I1"/>
    <mergeCell ref="B2:I2"/>
    <mergeCell ref="A8:A9"/>
    <mergeCell ref="B8:B9"/>
    <mergeCell ref="C8:C9"/>
    <mergeCell ref="D8:D9"/>
    <mergeCell ref="E8:E9"/>
    <mergeCell ref="F8:G8"/>
    <mergeCell ref="H8:H9"/>
    <mergeCell ref="I8:I9"/>
  </mergeCells>
  <pageMargins left="0.7" right="0.7" top="0.75" bottom="0.75" header="0.3" footer="0.3"/>
  <pageSetup paperSize="9" orientation="portrait" horizontalDpi="4294967293" verticalDpi="0"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workbookViewId="0">
      <selection activeCell="F13" sqref="F13"/>
    </sheetView>
  </sheetViews>
  <sheetFormatPr defaultColWidth="9" defaultRowHeight="21"/>
  <cols>
    <col min="1" max="1" width="6" style="1" customWidth="1"/>
    <col min="2" max="2" width="3.25" style="1" customWidth="1"/>
    <col min="3" max="3" width="57.625" style="1" customWidth="1"/>
    <col min="4" max="4" width="17.875" style="1" customWidth="1"/>
    <col min="5" max="5" width="9.25" style="1" customWidth="1"/>
    <col min="6" max="6" width="20.625" style="1" customWidth="1"/>
    <col min="7" max="7" width="8.125" style="1" customWidth="1"/>
    <col min="8" max="8" width="6.875" style="1" customWidth="1"/>
    <col min="9" max="9" width="10.375" style="1" customWidth="1"/>
    <col min="10" max="10" width="10.25" style="1" customWidth="1"/>
    <col min="11" max="16384" width="9" style="1"/>
  </cols>
  <sheetData>
    <row r="1" spans="1:10" s="238" customFormat="1">
      <c r="A1" s="3241" t="s">
        <v>333</v>
      </c>
      <c r="B1" s="3241"/>
      <c r="C1" s="3241"/>
      <c r="D1" s="3241"/>
      <c r="E1" s="3241"/>
      <c r="F1" s="3241"/>
      <c r="G1" s="3241"/>
      <c r="H1" s="3241"/>
    </row>
    <row r="2" spans="1:10" s="238" customFormat="1">
      <c r="A2" s="3241" t="s">
        <v>337</v>
      </c>
      <c r="B2" s="3241"/>
      <c r="C2" s="3241"/>
      <c r="D2" s="3241"/>
      <c r="E2" s="3241"/>
      <c r="F2" s="3241"/>
      <c r="G2" s="3241"/>
      <c r="H2" s="3241"/>
    </row>
    <row r="3" spans="1:10">
      <c r="A3" s="915" t="s">
        <v>3949</v>
      </c>
      <c r="B3" s="1021"/>
      <c r="F3" s="998"/>
      <c r="G3" s="999"/>
      <c r="H3" s="997"/>
      <c r="I3" s="997"/>
      <c r="J3" s="999"/>
    </row>
    <row r="4" spans="1:10">
      <c r="A4" s="915" t="s">
        <v>329</v>
      </c>
      <c r="B4" s="1021"/>
    </row>
    <row r="5" spans="1:10">
      <c r="A5" s="915"/>
      <c r="B5" s="1" t="s">
        <v>3950</v>
      </c>
      <c r="E5" s="1022"/>
    </row>
    <row r="6" spans="1:10">
      <c r="A6" s="915"/>
      <c r="B6" s="1021" t="s">
        <v>3452</v>
      </c>
      <c r="F6" s="998"/>
      <c r="G6" s="1000"/>
      <c r="H6" s="1001"/>
      <c r="I6" s="1001"/>
      <c r="J6" s="1000"/>
    </row>
    <row r="7" spans="1:10">
      <c r="A7" s="915"/>
      <c r="B7" s="1021" t="s">
        <v>3453</v>
      </c>
      <c r="F7" s="915"/>
    </row>
    <row r="8" spans="1:10">
      <c r="A8" s="915"/>
      <c r="B8" s="1" t="s">
        <v>3951</v>
      </c>
      <c r="F8" s="915"/>
    </row>
    <row r="9" spans="1:10">
      <c r="A9" s="915"/>
      <c r="B9" s="1023" t="s">
        <v>3455</v>
      </c>
      <c r="F9" s="915"/>
    </row>
    <row r="10" spans="1:10">
      <c r="A10" s="915"/>
      <c r="B10" s="518" t="s">
        <v>3952</v>
      </c>
    </row>
    <row r="11" spans="1:10">
      <c r="A11" s="915"/>
      <c r="B11" s="518" t="s">
        <v>3953</v>
      </c>
    </row>
    <row r="12" spans="1:10">
      <c r="A12" s="915"/>
      <c r="B12" s="518" t="s">
        <v>3954</v>
      </c>
    </row>
    <row r="13" spans="1:10">
      <c r="A13" s="915"/>
      <c r="B13" s="518" t="s">
        <v>3459</v>
      </c>
    </row>
    <row r="14" spans="1:10">
      <c r="A14" s="915"/>
      <c r="B14" s="518" t="s">
        <v>3460</v>
      </c>
    </row>
    <row r="15" spans="1:10">
      <c r="A15" s="915"/>
      <c r="B15" s="1021" t="s">
        <v>3955</v>
      </c>
    </row>
    <row r="16" spans="1:10">
      <c r="A16" s="915" t="s">
        <v>332</v>
      </c>
      <c r="B16" s="920"/>
    </row>
    <row r="17" spans="1:10">
      <c r="A17" s="915"/>
      <c r="B17" s="1021" t="s">
        <v>3464</v>
      </c>
    </row>
    <row r="18" spans="1:10">
      <c r="A18" s="915"/>
      <c r="B18" s="1021" t="s">
        <v>3465</v>
      </c>
    </row>
    <row r="19" spans="1:10">
      <c r="A19" s="915"/>
      <c r="B19" s="1021" t="s">
        <v>3466</v>
      </c>
    </row>
    <row r="20" spans="1:10">
      <c r="A20" s="915"/>
      <c r="B20" s="1021" t="s">
        <v>3467</v>
      </c>
    </row>
    <row r="21" spans="1:10">
      <c r="A21" s="915"/>
      <c r="B21" s="1021" t="s">
        <v>3468</v>
      </c>
    </row>
    <row r="22" spans="1:10">
      <c r="A22" s="915"/>
      <c r="B22" s="1021" t="s">
        <v>3469</v>
      </c>
    </row>
    <row r="23" spans="1:10">
      <c r="A23" s="915"/>
      <c r="B23" s="1021" t="s">
        <v>3470</v>
      </c>
    </row>
    <row r="24" spans="1:10">
      <c r="A24" s="918" t="s">
        <v>3471</v>
      </c>
      <c r="B24" s="1021"/>
    </row>
    <row r="25" spans="1:10">
      <c r="A25" s="915"/>
      <c r="B25" s="1021" t="s">
        <v>3472</v>
      </c>
    </row>
    <row r="26" spans="1:10">
      <c r="A26" s="915"/>
      <c r="B26" s="1021" t="s">
        <v>3473</v>
      </c>
    </row>
    <row r="27" spans="1:10">
      <c r="A27" s="915"/>
      <c r="B27" s="1021" t="s">
        <v>3474</v>
      </c>
    </row>
    <row r="28" spans="1:10" ht="24" customHeight="1">
      <c r="A28" s="3338" t="s">
        <v>2363</v>
      </c>
      <c r="B28" s="3339"/>
      <c r="C28" s="3185" t="s">
        <v>1925</v>
      </c>
      <c r="D28" s="1024" t="s">
        <v>1926</v>
      </c>
      <c r="E28" s="3337" t="s">
        <v>1798</v>
      </c>
      <c r="F28" s="3337" t="s">
        <v>1928</v>
      </c>
      <c r="G28" s="3340" t="s">
        <v>2</v>
      </c>
      <c r="H28" s="3340"/>
      <c r="I28" s="3337" t="s">
        <v>1439</v>
      </c>
      <c r="J28" s="3337" t="s">
        <v>5</v>
      </c>
    </row>
    <row r="29" spans="1:10">
      <c r="A29" s="937"/>
      <c r="B29" s="938"/>
      <c r="C29" s="3186"/>
      <c r="D29" s="1005"/>
      <c r="E29" s="3337"/>
      <c r="F29" s="3337"/>
      <c r="G29" s="954" t="s">
        <v>3</v>
      </c>
      <c r="H29" s="954" t="s">
        <v>4</v>
      </c>
      <c r="I29" s="3337"/>
      <c r="J29" s="3337"/>
    </row>
    <row r="30" spans="1:10">
      <c r="A30" s="939" t="s">
        <v>3682</v>
      </c>
      <c r="B30" s="925"/>
      <c r="C30" s="1004" t="s">
        <v>4212</v>
      </c>
      <c r="D30" s="1005"/>
      <c r="E30" s="1005"/>
      <c r="F30" s="1005"/>
      <c r="G30" s="1005"/>
      <c r="H30" s="1005"/>
      <c r="I30" s="1005"/>
      <c r="J30" s="1005"/>
    </row>
    <row r="31" spans="1:10">
      <c r="A31" s="940" t="s">
        <v>3683</v>
      </c>
      <c r="B31" s="926"/>
      <c r="C31" s="1006" t="s">
        <v>3684</v>
      </c>
      <c r="D31" s="1025"/>
      <c r="E31" s="1008"/>
      <c r="F31" s="1008"/>
      <c r="G31" s="1009"/>
      <c r="H31" s="1009"/>
      <c r="I31" s="1008"/>
      <c r="J31" s="1010"/>
    </row>
    <row r="32" spans="1:10">
      <c r="A32" s="941" t="s">
        <v>3685</v>
      </c>
      <c r="B32" s="926"/>
      <c r="C32" s="1007" t="s">
        <v>4215</v>
      </c>
      <c r="D32" s="369" t="s">
        <v>3956</v>
      </c>
      <c r="E32" s="1026"/>
      <c r="F32" s="1026"/>
      <c r="G32" s="1027"/>
      <c r="H32" s="1028"/>
      <c r="I32" s="1008"/>
      <c r="J32" s="1010"/>
    </row>
    <row r="33" spans="1:10">
      <c r="A33" s="942" t="s">
        <v>3957</v>
      </c>
      <c r="B33" s="926"/>
      <c r="C33" s="945" t="s">
        <v>3958</v>
      </c>
      <c r="D33" s="369" t="s">
        <v>2486</v>
      </c>
      <c r="E33" s="1026" t="s">
        <v>1909</v>
      </c>
      <c r="F33" s="1026" t="s">
        <v>3959</v>
      </c>
      <c r="G33" s="1027"/>
      <c r="H33" s="1028"/>
      <c r="I33" s="1008" t="s">
        <v>3960</v>
      </c>
      <c r="J33" s="1010" t="s">
        <v>371</v>
      </c>
    </row>
    <row r="34" spans="1:10">
      <c r="A34" s="1029"/>
      <c r="B34" s="926"/>
      <c r="C34" s="1030" t="s">
        <v>3961</v>
      </c>
      <c r="D34" s="3"/>
      <c r="E34" s="1026"/>
      <c r="F34" s="1026" t="s">
        <v>3962</v>
      </c>
      <c r="G34" s="1027"/>
      <c r="H34" s="1028"/>
      <c r="I34" s="1008"/>
      <c r="J34" s="1010" t="s">
        <v>1408</v>
      </c>
    </row>
    <row r="35" spans="1:10">
      <c r="A35" s="1029"/>
      <c r="B35" s="926"/>
      <c r="C35" s="944" t="s">
        <v>3963</v>
      </c>
      <c r="D35" s="1025"/>
      <c r="E35" s="1026"/>
      <c r="F35" s="1026"/>
      <c r="G35" s="1027"/>
      <c r="H35" s="1028"/>
      <c r="I35" s="1008"/>
      <c r="J35" s="1010"/>
    </row>
    <row r="36" spans="1:10">
      <c r="A36" s="1029"/>
      <c r="B36" s="926"/>
      <c r="C36" s="1031" t="s">
        <v>3964</v>
      </c>
      <c r="D36" s="1025"/>
      <c r="E36" s="1026"/>
      <c r="F36" s="1026"/>
      <c r="G36" s="1027"/>
      <c r="H36" s="1028"/>
      <c r="I36" s="1008"/>
      <c r="J36" s="1010"/>
    </row>
    <row r="37" spans="1:10">
      <c r="A37" s="1029"/>
      <c r="B37" s="926"/>
      <c r="C37" s="1031" t="s">
        <v>3965</v>
      </c>
      <c r="D37" s="1025"/>
      <c r="E37" s="1026"/>
      <c r="F37" s="1026"/>
      <c r="G37" s="1027"/>
      <c r="H37" s="1028"/>
      <c r="I37" s="1008"/>
      <c r="J37" s="1010"/>
    </row>
    <row r="38" spans="1:10">
      <c r="A38" s="1029"/>
      <c r="B38" s="926"/>
      <c r="C38" s="1030" t="s">
        <v>3966</v>
      </c>
      <c r="D38" s="1025"/>
      <c r="E38" s="1026"/>
      <c r="F38" s="1026" t="s">
        <v>3967</v>
      </c>
      <c r="G38" s="1027"/>
      <c r="H38" s="1028"/>
      <c r="I38" s="1008" t="s">
        <v>379</v>
      </c>
      <c r="J38" s="1010" t="s">
        <v>371</v>
      </c>
    </row>
    <row r="39" spans="1:10">
      <c r="A39" s="1029"/>
      <c r="B39" s="926"/>
      <c r="C39" s="1032" t="s">
        <v>3968</v>
      </c>
      <c r="D39" s="1008" t="s">
        <v>602</v>
      </c>
      <c r="E39" s="1026"/>
      <c r="F39" s="1026" t="s">
        <v>3969</v>
      </c>
      <c r="G39" s="1027"/>
      <c r="H39" s="1028"/>
      <c r="I39" s="1008"/>
      <c r="J39" s="1010" t="s">
        <v>1408</v>
      </c>
    </row>
    <row r="40" spans="1:10">
      <c r="A40" s="1029"/>
      <c r="B40" s="926"/>
      <c r="C40" s="1030" t="s">
        <v>3970</v>
      </c>
      <c r="D40" s="1008" t="s">
        <v>3971</v>
      </c>
      <c r="E40" s="1026" t="s">
        <v>1909</v>
      </c>
      <c r="F40" s="1026" t="s">
        <v>3972</v>
      </c>
      <c r="G40" s="1027"/>
      <c r="H40" s="1028"/>
      <c r="I40" s="1008" t="s">
        <v>379</v>
      </c>
      <c r="J40" s="1010" t="s">
        <v>371</v>
      </c>
    </row>
    <row r="41" spans="1:10">
      <c r="A41" s="1029"/>
      <c r="B41" s="926"/>
      <c r="C41" s="1032" t="s">
        <v>3973</v>
      </c>
      <c r="D41" s="1025"/>
      <c r="E41" s="1026"/>
      <c r="F41" s="1026"/>
      <c r="G41" s="1027"/>
      <c r="H41" s="1028"/>
      <c r="I41" s="1008"/>
      <c r="J41" s="1010" t="s">
        <v>1408</v>
      </c>
    </row>
    <row r="42" spans="1:10">
      <c r="A42" s="1029"/>
      <c r="B42" s="926"/>
      <c r="C42" s="1032" t="s">
        <v>3974</v>
      </c>
      <c r="D42" s="1025"/>
      <c r="E42" s="1026"/>
      <c r="F42" s="1026"/>
      <c r="G42" s="1027"/>
      <c r="H42" s="1028"/>
      <c r="I42" s="1008"/>
      <c r="J42" s="1010"/>
    </row>
    <row r="43" spans="1:10">
      <c r="A43" s="1029"/>
      <c r="B43" s="926"/>
      <c r="C43" s="1032" t="s">
        <v>3975</v>
      </c>
      <c r="D43" s="1025"/>
      <c r="E43" s="1026"/>
      <c r="F43" s="1026"/>
      <c r="G43" s="1027"/>
      <c r="H43" s="1028"/>
      <c r="I43" s="1008"/>
      <c r="J43" s="1010"/>
    </row>
    <row r="44" spans="1:10">
      <c r="A44" s="1029"/>
      <c r="B44" s="926"/>
      <c r="C44" s="1032" t="s">
        <v>3976</v>
      </c>
      <c r="D44" s="3"/>
      <c r="E44" s="1026"/>
      <c r="F44" s="1026"/>
      <c r="G44" s="1027"/>
      <c r="H44" s="1028"/>
      <c r="I44" s="1008"/>
      <c r="J44" s="1010"/>
    </row>
    <row r="45" spans="1:10">
      <c r="A45" s="1029"/>
      <c r="B45" s="926"/>
      <c r="C45" s="1033" t="s">
        <v>3977</v>
      </c>
      <c r="D45" s="2" t="s">
        <v>3978</v>
      </c>
      <c r="E45" s="3"/>
      <c r="F45" s="3"/>
      <c r="G45" s="3"/>
      <c r="H45" s="3"/>
      <c r="I45" s="2"/>
      <c r="J45" s="3"/>
    </row>
    <row r="46" spans="1:10">
      <c r="A46" s="949"/>
      <c r="B46" s="926"/>
      <c r="C46" s="1033" t="s">
        <v>3979</v>
      </c>
      <c r="D46" s="2" t="s">
        <v>3980</v>
      </c>
      <c r="E46" s="2" t="s">
        <v>1909</v>
      </c>
      <c r="F46" s="3" t="s">
        <v>3981</v>
      </c>
      <c r="G46" s="3"/>
      <c r="H46" s="3"/>
      <c r="I46" s="2" t="s">
        <v>379</v>
      </c>
      <c r="J46" s="1034" t="s">
        <v>371</v>
      </c>
    </row>
    <row r="47" spans="1:10">
      <c r="A47" s="949"/>
      <c r="B47" s="926"/>
      <c r="C47" s="1033" t="s">
        <v>3982</v>
      </c>
      <c r="D47" s="2" t="s">
        <v>694</v>
      </c>
      <c r="E47" s="3"/>
      <c r="F47" s="3" t="s">
        <v>3983</v>
      </c>
      <c r="G47" s="3"/>
      <c r="H47" s="3"/>
      <c r="I47" s="2"/>
      <c r="J47" s="1035" t="s">
        <v>1408</v>
      </c>
    </row>
    <row r="48" spans="1:10">
      <c r="A48" s="949"/>
      <c r="B48" s="926"/>
      <c r="C48" s="1033" t="s">
        <v>3984</v>
      </c>
      <c r="D48" s="2" t="s">
        <v>3188</v>
      </c>
      <c r="E48" s="3"/>
      <c r="F48" s="3"/>
      <c r="G48" s="3"/>
      <c r="H48" s="3"/>
      <c r="I48" s="2" t="s">
        <v>3362</v>
      </c>
      <c r="J48" s="1035"/>
    </row>
    <row r="49" spans="1:10">
      <c r="A49" s="949"/>
      <c r="B49" s="926"/>
      <c r="C49" s="1033" t="s">
        <v>3985</v>
      </c>
      <c r="D49" s="2"/>
      <c r="E49" s="3"/>
      <c r="F49" s="3"/>
      <c r="G49" s="3"/>
      <c r="H49" s="3"/>
      <c r="I49" s="2" t="s">
        <v>3986</v>
      </c>
      <c r="J49" s="1035"/>
    </row>
    <row r="50" spans="1:10">
      <c r="A50" s="949"/>
      <c r="B50" s="926"/>
      <c r="C50" s="1033" t="s">
        <v>3987</v>
      </c>
      <c r="D50" s="2" t="s">
        <v>3188</v>
      </c>
      <c r="E50" s="3"/>
      <c r="F50" s="3"/>
      <c r="G50" s="3"/>
      <c r="H50" s="3"/>
      <c r="I50" s="2"/>
      <c r="J50" s="1035"/>
    </row>
    <row r="51" spans="1:10">
      <c r="A51" s="949"/>
      <c r="B51" s="926"/>
      <c r="C51" s="1033" t="s">
        <v>3988</v>
      </c>
      <c r="D51" s="2" t="s">
        <v>1909</v>
      </c>
      <c r="E51" s="3"/>
      <c r="F51" s="3"/>
      <c r="G51" s="3"/>
      <c r="H51" s="3"/>
      <c r="I51" s="2" t="s">
        <v>3986</v>
      </c>
      <c r="J51" s="1035"/>
    </row>
    <row r="52" spans="1:10">
      <c r="A52" s="949"/>
      <c r="B52" s="926"/>
      <c r="C52" s="1033" t="s">
        <v>3989</v>
      </c>
      <c r="D52" s="2" t="s">
        <v>3990</v>
      </c>
      <c r="E52" s="3"/>
      <c r="F52" s="3"/>
      <c r="G52" s="3"/>
      <c r="H52" s="3"/>
      <c r="I52" s="2" t="s">
        <v>3986</v>
      </c>
      <c r="J52" s="1035"/>
    </row>
    <row r="53" spans="1:10">
      <c r="A53" s="949"/>
      <c r="B53" s="926"/>
      <c r="C53" s="1033" t="s">
        <v>3991</v>
      </c>
      <c r="D53" s="2"/>
      <c r="E53" s="3"/>
      <c r="F53" s="3"/>
      <c r="G53" s="3"/>
      <c r="H53" s="3"/>
      <c r="I53" s="2" t="s">
        <v>3992</v>
      </c>
      <c r="J53" s="1035"/>
    </row>
    <row r="54" spans="1:10">
      <c r="A54" s="949"/>
      <c r="B54" s="926"/>
      <c r="C54" s="1033" t="s">
        <v>3993</v>
      </c>
      <c r="D54" s="2"/>
      <c r="E54" s="3"/>
      <c r="F54" s="3"/>
      <c r="G54" s="3"/>
      <c r="H54" s="3"/>
      <c r="I54" s="2"/>
      <c r="J54" s="1035"/>
    </row>
    <row r="55" spans="1:10">
      <c r="A55" s="949"/>
      <c r="B55" s="926"/>
      <c r="C55" s="1033" t="s">
        <v>3994</v>
      </c>
      <c r="D55" s="2" t="s">
        <v>3995</v>
      </c>
      <c r="E55" s="3"/>
      <c r="F55" s="3"/>
      <c r="G55" s="3"/>
      <c r="H55" s="3"/>
      <c r="I55" s="2"/>
      <c r="J55" s="1035"/>
    </row>
    <row r="56" spans="1:10">
      <c r="A56" s="949"/>
      <c r="B56" s="926"/>
      <c r="C56" s="1033" t="s">
        <v>3996</v>
      </c>
      <c r="D56" s="2" t="s">
        <v>1689</v>
      </c>
      <c r="E56" s="2" t="s">
        <v>1909</v>
      </c>
      <c r="F56" s="992" t="s">
        <v>3997</v>
      </c>
      <c r="G56" s="3"/>
      <c r="H56" s="3"/>
      <c r="I56" s="2" t="s">
        <v>3986</v>
      </c>
      <c r="J56" s="1034" t="s">
        <v>371</v>
      </c>
    </row>
    <row r="57" spans="1:10">
      <c r="A57" s="949"/>
      <c r="B57" s="926"/>
      <c r="C57" s="1033" t="s">
        <v>3998</v>
      </c>
      <c r="D57" s="2" t="s">
        <v>3999</v>
      </c>
      <c r="E57" s="2"/>
      <c r="F57" s="229" t="s">
        <v>4000</v>
      </c>
      <c r="G57" s="3"/>
      <c r="H57" s="3"/>
      <c r="I57" s="2" t="s">
        <v>3986</v>
      </c>
      <c r="J57" s="1035" t="s">
        <v>1408</v>
      </c>
    </row>
    <row r="58" spans="1:10">
      <c r="A58" s="949"/>
      <c r="B58" s="926"/>
      <c r="C58" s="1033" t="s">
        <v>4001</v>
      </c>
      <c r="D58" s="2" t="s">
        <v>3999</v>
      </c>
      <c r="E58" s="2" t="s">
        <v>1909</v>
      </c>
      <c r="F58" s="3" t="s">
        <v>4002</v>
      </c>
      <c r="G58" s="3"/>
      <c r="H58" s="3"/>
      <c r="I58" s="2" t="s">
        <v>3986</v>
      </c>
      <c r="J58" s="1034"/>
    </row>
    <row r="59" spans="1:10">
      <c r="A59" s="949"/>
      <c r="B59" s="926"/>
      <c r="C59" s="1033" t="s">
        <v>4003</v>
      </c>
      <c r="D59" s="2" t="s">
        <v>3999</v>
      </c>
      <c r="E59" s="3"/>
      <c r="F59" s="3"/>
      <c r="G59" s="3"/>
      <c r="H59" s="3"/>
      <c r="I59" s="2"/>
      <c r="J59" s="3"/>
    </row>
    <row r="60" spans="1:10">
      <c r="A60" s="949"/>
      <c r="B60" s="926"/>
      <c r="C60" s="1036" t="s">
        <v>4004</v>
      </c>
      <c r="D60" s="2" t="s">
        <v>3999</v>
      </c>
      <c r="E60" s="3"/>
      <c r="F60" s="3"/>
      <c r="G60" s="3"/>
      <c r="H60" s="3"/>
      <c r="I60" s="2"/>
      <c r="J60" s="3"/>
    </row>
    <row r="61" spans="1:10">
      <c r="A61" s="949"/>
      <c r="B61" s="926"/>
      <c r="C61" s="1036" t="s">
        <v>4005</v>
      </c>
      <c r="D61" s="2" t="s">
        <v>3999</v>
      </c>
      <c r="E61" s="3"/>
      <c r="F61" s="3"/>
      <c r="G61" s="3"/>
      <c r="H61" s="3"/>
      <c r="I61" s="2"/>
      <c r="J61" s="3"/>
    </row>
    <row r="62" spans="1:10">
      <c r="A62" s="949"/>
      <c r="B62" s="926"/>
      <c r="C62" s="1033" t="s">
        <v>4006</v>
      </c>
      <c r="D62" s="2" t="s">
        <v>3999</v>
      </c>
      <c r="E62" s="3"/>
      <c r="F62" s="3"/>
      <c r="G62" s="3"/>
      <c r="H62" s="3"/>
      <c r="I62" s="2"/>
      <c r="J62" s="3"/>
    </row>
    <row r="63" spans="1:10">
      <c r="A63" s="949"/>
      <c r="B63" s="926"/>
      <c r="C63" s="1033" t="s">
        <v>4007</v>
      </c>
      <c r="D63" s="3"/>
      <c r="E63" s="3"/>
      <c r="F63" s="3"/>
      <c r="G63" s="3"/>
      <c r="H63" s="3"/>
      <c r="I63" s="2"/>
      <c r="J63" s="3"/>
    </row>
    <row r="64" spans="1:10">
      <c r="A64" s="949"/>
      <c r="B64" s="926"/>
      <c r="C64" s="1033" t="s">
        <v>4008</v>
      </c>
      <c r="D64" s="3"/>
      <c r="E64" s="3"/>
      <c r="F64" s="3"/>
      <c r="G64" s="3"/>
      <c r="H64" s="3"/>
      <c r="I64" s="2"/>
      <c r="J64" s="3"/>
    </row>
    <row r="65" spans="1:10">
      <c r="A65" s="949"/>
      <c r="B65" s="926"/>
      <c r="C65" s="1033" t="s">
        <v>4009</v>
      </c>
      <c r="D65" s="3"/>
      <c r="E65" s="3"/>
      <c r="F65" s="3"/>
      <c r="G65" s="3"/>
      <c r="H65" s="3"/>
      <c r="I65" s="2"/>
      <c r="J65" s="3"/>
    </row>
    <row r="66" spans="1:10">
      <c r="A66" s="949"/>
      <c r="B66" s="926"/>
      <c r="C66" s="1033" t="s">
        <v>4010</v>
      </c>
      <c r="D66" s="2" t="s">
        <v>4011</v>
      </c>
      <c r="E66" s="3"/>
      <c r="F66" s="3"/>
      <c r="G66" s="3"/>
      <c r="H66" s="3"/>
      <c r="I66" s="2"/>
      <c r="J66" s="3"/>
    </row>
    <row r="67" spans="1:10">
      <c r="A67" s="949"/>
      <c r="B67" s="926"/>
      <c r="C67" s="1033" t="s">
        <v>4012</v>
      </c>
      <c r="D67" s="2" t="s">
        <v>4013</v>
      </c>
      <c r="E67" s="2" t="s">
        <v>1909</v>
      </c>
      <c r="F67" s="3" t="s">
        <v>4014</v>
      </c>
      <c r="G67" s="3"/>
      <c r="H67" s="3"/>
      <c r="I67" s="2" t="s">
        <v>4015</v>
      </c>
      <c r="J67" s="1034" t="s">
        <v>371</v>
      </c>
    </row>
    <row r="68" spans="1:10">
      <c r="A68" s="949"/>
      <c r="B68" s="926"/>
      <c r="C68" s="996" t="s">
        <v>4016</v>
      </c>
      <c r="D68" s="992" t="s">
        <v>4017</v>
      </c>
      <c r="E68" s="3"/>
      <c r="F68" s="3" t="s">
        <v>4018</v>
      </c>
      <c r="G68" s="3"/>
      <c r="H68" s="3"/>
      <c r="I68" s="2"/>
      <c r="J68" s="1035" t="s">
        <v>1408</v>
      </c>
    </row>
    <row r="69" spans="1:10">
      <c r="A69" s="949"/>
      <c r="B69" s="926"/>
      <c r="C69" s="1033" t="s">
        <v>4019</v>
      </c>
      <c r="D69" s="2" t="s">
        <v>4020</v>
      </c>
      <c r="E69" s="3"/>
      <c r="F69" s="3" t="s">
        <v>4021</v>
      </c>
      <c r="G69" s="3"/>
      <c r="H69" s="3"/>
      <c r="I69" s="2"/>
      <c r="J69" s="3"/>
    </row>
    <row r="70" spans="1:10">
      <c r="A70" s="949"/>
      <c r="B70" s="926"/>
      <c r="C70" s="1033" t="s">
        <v>4022</v>
      </c>
      <c r="D70" s="2" t="s">
        <v>4023</v>
      </c>
      <c r="E70" s="3"/>
      <c r="F70" s="3"/>
      <c r="G70" s="3"/>
      <c r="H70" s="3"/>
      <c r="I70" s="2"/>
      <c r="J70" s="3"/>
    </row>
    <row r="71" spans="1:10">
      <c r="A71" s="949"/>
      <c r="B71" s="926"/>
      <c r="C71" s="1033" t="s">
        <v>4024</v>
      </c>
      <c r="D71" s="2" t="s">
        <v>4025</v>
      </c>
      <c r="E71" s="3"/>
      <c r="F71" s="3"/>
      <c r="G71" s="3"/>
      <c r="H71" s="3"/>
      <c r="I71" s="2"/>
      <c r="J71" s="3"/>
    </row>
    <row r="72" spans="1:10">
      <c r="A72" s="949"/>
      <c r="B72" s="926"/>
      <c r="C72" s="1033" t="s">
        <v>4026</v>
      </c>
      <c r="D72" s="3"/>
      <c r="E72" s="3"/>
      <c r="F72" s="3"/>
      <c r="G72" s="3"/>
      <c r="H72" s="3"/>
      <c r="I72" s="2"/>
      <c r="J72" s="3"/>
    </row>
    <row r="73" spans="1:10">
      <c r="A73" s="949"/>
      <c r="B73" s="926"/>
      <c r="C73" s="1033" t="s">
        <v>4027</v>
      </c>
      <c r="D73" s="3"/>
      <c r="E73" s="3"/>
      <c r="F73" s="3"/>
      <c r="G73" s="3"/>
      <c r="H73" s="3"/>
      <c r="I73" s="2"/>
      <c r="J73" s="3"/>
    </row>
    <row r="74" spans="1:10">
      <c r="A74" s="949"/>
      <c r="B74" s="926"/>
      <c r="C74" s="1033" t="s">
        <v>4028</v>
      </c>
      <c r="D74" s="3" t="s">
        <v>4029</v>
      </c>
      <c r="E74" s="3"/>
      <c r="F74" s="3"/>
      <c r="G74" s="3"/>
      <c r="H74" s="3"/>
      <c r="I74" s="2"/>
      <c r="J74" s="3"/>
    </row>
    <row r="75" spans="1:10">
      <c r="A75" s="949"/>
      <c r="B75" s="926"/>
      <c r="C75" s="1033" t="s">
        <v>4030</v>
      </c>
      <c r="D75" s="3"/>
      <c r="E75" s="3" t="s">
        <v>4031</v>
      </c>
      <c r="F75" s="3" t="s">
        <v>4032</v>
      </c>
      <c r="G75" s="3"/>
      <c r="H75" s="3"/>
      <c r="I75" s="2" t="s">
        <v>4033</v>
      </c>
      <c r="J75" s="1034" t="s">
        <v>371</v>
      </c>
    </row>
    <row r="76" spans="1:10">
      <c r="A76" s="949"/>
      <c r="B76" s="926"/>
      <c r="C76" s="1033" t="s">
        <v>4034</v>
      </c>
      <c r="D76" s="3"/>
      <c r="E76" s="3"/>
      <c r="F76" s="3" t="s">
        <v>4035</v>
      </c>
      <c r="G76" s="3"/>
      <c r="H76" s="3"/>
      <c r="I76" s="2"/>
      <c r="J76" s="1035" t="s">
        <v>1408</v>
      </c>
    </row>
    <row r="77" spans="1:10">
      <c r="A77" s="949"/>
      <c r="B77" s="926"/>
      <c r="C77" s="1033" t="s">
        <v>4036</v>
      </c>
      <c r="D77" s="3"/>
      <c r="E77" s="3"/>
      <c r="F77" s="3"/>
      <c r="G77" s="3"/>
      <c r="H77" s="3"/>
      <c r="I77" s="2"/>
      <c r="J77" s="3"/>
    </row>
    <row r="78" spans="1:10">
      <c r="A78" s="949"/>
      <c r="B78" s="926"/>
      <c r="C78" s="1033" t="s">
        <v>4037</v>
      </c>
      <c r="D78" s="3"/>
      <c r="E78" s="3"/>
      <c r="F78" s="3"/>
      <c r="G78" s="3"/>
      <c r="H78" s="3"/>
      <c r="I78" s="2"/>
      <c r="J78" s="3"/>
    </row>
    <row r="79" spans="1:10">
      <c r="A79" s="949"/>
      <c r="B79" s="926"/>
      <c r="C79" s="1037" t="s">
        <v>4038</v>
      </c>
      <c r="D79" s="929"/>
      <c r="E79" s="3"/>
      <c r="F79" s="3"/>
      <c r="G79" s="3"/>
      <c r="H79" s="3"/>
      <c r="I79" s="2"/>
      <c r="J79" s="3"/>
    </row>
    <row r="80" spans="1:10">
      <c r="A80" s="949"/>
      <c r="B80" s="926"/>
      <c r="C80" s="1038" t="s">
        <v>4039</v>
      </c>
      <c r="D80" s="933" t="s">
        <v>3995</v>
      </c>
      <c r="E80" s="929"/>
      <c r="F80" s="1039"/>
      <c r="G80" s="929"/>
      <c r="H80" s="929"/>
      <c r="I80" s="933"/>
      <c r="J80" s="3"/>
    </row>
    <row r="81" spans="1:10">
      <c r="A81" s="949"/>
      <c r="B81" s="926"/>
      <c r="C81" s="1038" t="s">
        <v>4040</v>
      </c>
      <c r="D81" s="933" t="s">
        <v>4041</v>
      </c>
      <c r="E81" s="933" t="s">
        <v>1909</v>
      </c>
      <c r="F81" s="1039" t="s">
        <v>4042</v>
      </c>
      <c r="G81" s="929"/>
      <c r="H81" s="929"/>
      <c r="I81" s="933" t="s">
        <v>352</v>
      </c>
      <c r="J81" s="1034" t="s">
        <v>371</v>
      </c>
    </row>
    <row r="82" spans="1:10">
      <c r="A82" s="949"/>
      <c r="B82" s="926"/>
      <c r="C82" s="1038" t="s">
        <v>4043</v>
      </c>
      <c r="D82" s="933" t="s">
        <v>4044</v>
      </c>
      <c r="E82" s="929"/>
      <c r="F82" s="1039" t="s">
        <v>4045</v>
      </c>
      <c r="G82" s="929"/>
      <c r="H82" s="929"/>
      <c r="I82" s="933"/>
      <c r="J82" s="1035" t="s">
        <v>3601</v>
      </c>
    </row>
    <row r="83" spans="1:10">
      <c r="A83" s="949"/>
      <c r="B83" s="926"/>
      <c r="C83" s="1038" t="s">
        <v>4046</v>
      </c>
      <c r="D83" s="933"/>
      <c r="E83" s="929"/>
      <c r="F83" s="1039" t="s">
        <v>4047</v>
      </c>
      <c r="G83" s="929"/>
      <c r="H83" s="929"/>
      <c r="I83" s="933"/>
      <c r="J83" s="1035"/>
    </row>
    <row r="84" spans="1:10">
      <c r="A84" s="949"/>
      <c r="B84" s="926"/>
      <c r="C84" s="1038" t="s">
        <v>4048</v>
      </c>
      <c r="D84" s="933" t="s">
        <v>3618</v>
      </c>
      <c r="E84" s="929"/>
      <c r="F84" s="1039"/>
      <c r="G84" s="929"/>
      <c r="H84" s="929"/>
      <c r="I84" s="933"/>
      <c r="J84" s="1035"/>
    </row>
    <row r="85" spans="1:10">
      <c r="A85" s="949"/>
      <c r="B85" s="926"/>
      <c r="C85" s="1038" t="s">
        <v>4049</v>
      </c>
      <c r="D85" s="933" t="s">
        <v>4050</v>
      </c>
      <c r="E85" s="933" t="s">
        <v>1909</v>
      </c>
      <c r="F85" s="1039" t="s">
        <v>4051</v>
      </c>
      <c r="G85" s="929"/>
      <c r="H85" s="929"/>
      <c r="I85" s="933" t="s">
        <v>352</v>
      </c>
      <c r="J85" s="1034" t="s">
        <v>371</v>
      </c>
    </row>
    <row r="86" spans="1:10">
      <c r="A86" s="949"/>
      <c r="B86" s="926"/>
      <c r="C86" s="1038" t="s">
        <v>4052</v>
      </c>
      <c r="D86" s="929"/>
      <c r="E86" s="929"/>
      <c r="F86" s="1039" t="s">
        <v>4053</v>
      </c>
      <c r="G86" s="929"/>
      <c r="H86" s="929"/>
      <c r="I86" s="933"/>
      <c r="J86" s="1035" t="s">
        <v>3601</v>
      </c>
    </row>
    <row r="87" spans="1:10">
      <c r="A87" s="949"/>
      <c r="B87" s="926"/>
      <c r="C87" s="1038" t="s">
        <v>4054</v>
      </c>
      <c r="D87" s="929"/>
      <c r="E87" s="929"/>
      <c r="F87" s="1039" t="s">
        <v>4055</v>
      </c>
      <c r="G87" s="929"/>
      <c r="H87" s="929"/>
      <c r="I87" s="933"/>
      <c r="J87" s="1035"/>
    </row>
    <row r="88" spans="1:10">
      <c r="A88" s="949"/>
      <c r="B88" s="926"/>
      <c r="C88" s="1038" t="s">
        <v>4056</v>
      </c>
      <c r="D88" s="929" t="s">
        <v>4057</v>
      </c>
      <c r="E88" s="929"/>
      <c r="F88" s="1039"/>
      <c r="G88" s="929"/>
      <c r="H88" s="929"/>
      <c r="I88" s="933"/>
      <c r="J88" s="1035"/>
    </row>
    <row r="89" spans="1:10">
      <c r="A89" s="949"/>
      <c r="B89" s="926"/>
      <c r="C89" s="1038" t="s">
        <v>4058</v>
      </c>
      <c r="D89" s="929" t="s">
        <v>4059</v>
      </c>
      <c r="E89" s="929"/>
      <c r="F89" s="1039"/>
      <c r="G89" s="929"/>
      <c r="H89" s="929"/>
      <c r="I89" s="933" t="s">
        <v>4060</v>
      </c>
      <c r="J89" s="1040" t="s">
        <v>371</v>
      </c>
    </row>
    <row r="90" spans="1:10">
      <c r="A90" s="949"/>
      <c r="B90" s="926"/>
      <c r="C90" s="1038" t="s">
        <v>4061</v>
      </c>
      <c r="D90" s="928" t="s">
        <v>4062</v>
      </c>
      <c r="E90" s="929"/>
      <c r="F90" s="1039"/>
      <c r="G90" s="929"/>
      <c r="H90" s="929"/>
      <c r="I90" s="933"/>
      <c r="J90" s="1035" t="s">
        <v>3601</v>
      </c>
    </row>
    <row r="91" spans="1:10">
      <c r="A91" s="949"/>
      <c r="B91" s="926"/>
      <c r="C91" s="1038" t="s">
        <v>4063</v>
      </c>
      <c r="D91" s="928" t="s">
        <v>4064</v>
      </c>
      <c r="E91" s="933" t="s">
        <v>1909</v>
      </c>
      <c r="F91" s="1039" t="s">
        <v>4065</v>
      </c>
      <c r="G91" s="933" t="s">
        <v>3035</v>
      </c>
      <c r="H91" s="933"/>
      <c r="I91" s="933" t="s">
        <v>4066</v>
      </c>
      <c r="J91" s="1040" t="s">
        <v>371</v>
      </c>
    </row>
    <row r="92" spans="1:10">
      <c r="A92" s="949"/>
      <c r="B92" s="926"/>
      <c r="C92" s="1038" t="s">
        <v>4067</v>
      </c>
      <c r="D92" s="929"/>
      <c r="E92" s="929"/>
      <c r="F92" s="1039" t="s">
        <v>4068</v>
      </c>
      <c r="G92" s="933" t="s">
        <v>4069</v>
      </c>
      <c r="H92" s="929"/>
      <c r="I92" s="933"/>
      <c r="J92" s="1035" t="s">
        <v>3601</v>
      </c>
    </row>
    <row r="93" spans="1:10">
      <c r="A93" s="949"/>
      <c r="B93" s="926"/>
      <c r="C93" s="1038" t="s">
        <v>4070</v>
      </c>
      <c r="D93" s="929"/>
      <c r="E93" s="929"/>
      <c r="F93" s="917" t="s">
        <v>4071</v>
      </c>
      <c r="G93" s="1019"/>
      <c r="H93" s="929"/>
      <c r="I93" s="933"/>
      <c r="J93" s="1041"/>
    </row>
    <row r="94" spans="1:10">
      <c r="A94" s="949"/>
      <c r="B94" s="926"/>
      <c r="C94" s="1038" t="s">
        <v>4072</v>
      </c>
      <c r="D94" s="929"/>
      <c r="E94" s="929"/>
      <c r="F94" s="1039" t="s">
        <v>4073</v>
      </c>
      <c r="G94" s="917"/>
      <c r="H94" s="929"/>
      <c r="I94" s="933"/>
      <c r="J94" s="1041"/>
    </row>
    <row r="95" spans="1:10">
      <c r="A95" s="949"/>
      <c r="B95" s="926"/>
      <c r="C95" s="1042" t="s">
        <v>4074</v>
      </c>
      <c r="D95" s="1043"/>
      <c r="E95" s="1043"/>
      <c r="F95" s="922" t="s">
        <v>4075</v>
      </c>
      <c r="G95" s="1043"/>
      <c r="H95" s="1043"/>
      <c r="I95" s="1044"/>
      <c r="J95" s="1045"/>
    </row>
    <row r="96" spans="1:10">
      <c r="A96" s="949"/>
      <c r="B96" s="926"/>
      <c r="C96" s="1018" t="s">
        <v>4076</v>
      </c>
      <c r="D96" s="3"/>
      <c r="E96" s="3"/>
      <c r="F96" s="3"/>
      <c r="G96" s="3"/>
      <c r="H96" s="3"/>
      <c r="I96" s="3"/>
      <c r="J96" s="3"/>
    </row>
    <row r="97" spans="1:10">
      <c r="A97" s="949"/>
      <c r="B97" s="926"/>
      <c r="C97" s="946" t="s">
        <v>4077</v>
      </c>
      <c r="D97" s="1046" t="s">
        <v>4078</v>
      </c>
      <c r="E97" s="2" t="s">
        <v>1082</v>
      </c>
      <c r="F97" s="927" t="s">
        <v>4079</v>
      </c>
      <c r="G97" s="1047" t="s">
        <v>3035</v>
      </c>
      <c r="H97" s="1034"/>
      <c r="I97" s="1035" t="s">
        <v>4080</v>
      </c>
      <c r="J97" s="1040" t="s">
        <v>371</v>
      </c>
    </row>
    <row r="98" spans="1:10">
      <c r="A98" s="949"/>
      <c r="B98" s="926"/>
      <c r="C98" s="946" t="s">
        <v>4081</v>
      </c>
      <c r="D98" s="1046" t="s">
        <v>4082</v>
      </c>
      <c r="E98" s="2"/>
      <c r="F98" s="927" t="s">
        <v>4083</v>
      </c>
      <c r="G98" s="1047" t="s">
        <v>4084</v>
      </c>
      <c r="H98" s="1034"/>
      <c r="I98" s="1035"/>
      <c r="J98" s="1035" t="s">
        <v>3601</v>
      </c>
    </row>
    <row r="99" spans="1:10">
      <c r="A99" s="949"/>
      <c r="B99" s="926"/>
      <c r="C99" s="946" t="s">
        <v>4085</v>
      </c>
      <c r="D99" s="3"/>
      <c r="E99" s="2"/>
      <c r="F99" s="927"/>
      <c r="G99" s="1047"/>
      <c r="H99" s="1034"/>
      <c r="I99" s="1035"/>
      <c r="J99" s="1034"/>
    </row>
    <row r="100" spans="1:10">
      <c r="A100" s="949"/>
      <c r="B100" s="926"/>
      <c r="C100" s="946" t="s">
        <v>4086</v>
      </c>
      <c r="D100" s="1034"/>
      <c r="E100" s="2"/>
      <c r="F100" s="927"/>
      <c r="G100" s="1047"/>
      <c r="H100" s="1034"/>
      <c r="I100" s="1035"/>
      <c r="J100" s="1034"/>
    </row>
    <row r="101" spans="1:10">
      <c r="A101" s="949"/>
      <c r="B101" s="926"/>
      <c r="C101" s="946" t="s">
        <v>4087</v>
      </c>
      <c r="D101" s="1034"/>
      <c r="E101" s="2"/>
      <c r="F101" s="927"/>
      <c r="G101" s="1047"/>
      <c r="H101" s="1034"/>
      <c r="I101" s="1035"/>
      <c r="J101" s="1034"/>
    </row>
    <row r="102" spans="1:10">
      <c r="A102" s="949"/>
      <c r="B102" s="926"/>
      <c r="C102" s="946" t="s">
        <v>4088</v>
      </c>
      <c r="D102" s="1034"/>
      <c r="E102" s="2"/>
      <c r="F102" s="927"/>
      <c r="G102" s="1047"/>
      <c r="H102" s="1034"/>
      <c r="I102" s="1035"/>
      <c r="J102" s="1034"/>
    </row>
    <row r="103" spans="1:10">
      <c r="A103" s="949"/>
      <c r="B103" s="926"/>
      <c r="C103" s="946" t="s">
        <v>4089</v>
      </c>
      <c r="D103" s="1034"/>
      <c r="E103" s="2"/>
      <c r="F103" s="927"/>
      <c r="G103" s="1047"/>
      <c r="H103" s="1034"/>
      <c r="I103" s="1035"/>
      <c r="J103" s="1034"/>
    </row>
    <row r="104" spans="1:10">
      <c r="A104" s="949"/>
      <c r="B104" s="926"/>
      <c r="C104" s="946" t="s">
        <v>4090</v>
      </c>
      <c r="D104" s="1034"/>
      <c r="E104" s="2"/>
      <c r="F104" s="927"/>
      <c r="G104" s="1047"/>
      <c r="H104" s="1034"/>
      <c r="I104" s="1035"/>
      <c r="J104" s="1034"/>
    </row>
    <row r="105" spans="1:10">
      <c r="A105" s="949"/>
      <c r="B105" s="926"/>
      <c r="C105" s="946" t="s">
        <v>4091</v>
      </c>
      <c r="D105" s="1034"/>
      <c r="E105" s="2"/>
      <c r="F105" s="927"/>
      <c r="G105" s="1047"/>
      <c r="H105" s="1034"/>
      <c r="I105" s="1035"/>
      <c r="J105" s="1034"/>
    </row>
    <row r="106" spans="1:10">
      <c r="A106" s="949"/>
      <c r="B106" s="926"/>
      <c r="C106" s="946" t="s">
        <v>4092</v>
      </c>
      <c r="D106" s="3"/>
      <c r="E106" s="2"/>
      <c r="F106" s="927"/>
      <c r="G106" s="1048"/>
      <c r="H106" s="1048"/>
      <c r="I106" s="1035"/>
      <c r="J106" s="1035"/>
    </row>
    <row r="107" spans="1:10">
      <c r="A107" s="949"/>
      <c r="B107" s="926"/>
      <c r="C107" s="946" t="s">
        <v>4018</v>
      </c>
      <c r="D107" s="1034"/>
      <c r="E107" s="2"/>
      <c r="F107" s="927"/>
      <c r="G107" s="1048"/>
      <c r="H107" s="1048"/>
      <c r="I107" s="1035"/>
      <c r="J107" s="1035"/>
    </row>
    <row r="108" spans="1:10">
      <c r="A108" s="949"/>
      <c r="B108" s="926"/>
      <c r="C108" s="946" t="s">
        <v>4093</v>
      </c>
      <c r="D108" s="1034"/>
      <c r="E108" s="2"/>
      <c r="F108" s="927"/>
      <c r="G108" s="1048"/>
      <c r="H108" s="1048"/>
      <c r="I108" s="1035"/>
      <c r="J108" s="1035"/>
    </row>
    <row r="109" spans="1:10">
      <c r="A109" s="949"/>
      <c r="B109" s="926"/>
      <c r="C109" s="1049" t="s">
        <v>4094</v>
      </c>
      <c r="D109" s="1050"/>
      <c r="E109" s="3"/>
      <c r="F109" s="1049"/>
      <c r="G109" s="1047"/>
      <c r="H109" s="1051"/>
      <c r="I109" s="1035"/>
      <c r="J109" s="1052"/>
    </row>
    <row r="110" spans="1:10">
      <c r="A110" s="949"/>
      <c r="B110" s="926"/>
      <c r="C110" s="1049" t="s">
        <v>4095</v>
      </c>
      <c r="D110" s="1050" t="s">
        <v>4096</v>
      </c>
      <c r="E110" s="2" t="s">
        <v>1082</v>
      </c>
      <c r="F110" s="1049" t="s">
        <v>4097</v>
      </c>
      <c r="G110" s="3"/>
      <c r="H110" s="1053"/>
      <c r="I110" s="1035" t="s">
        <v>4098</v>
      </c>
      <c r="J110" s="1040" t="s">
        <v>371</v>
      </c>
    </row>
    <row r="111" spans="1:10">
      <c r="A111" s="949"/>
      <c r="B111" s="926"/>
      <c r="C111" s="995" t="s">
        <v>4099</v>
      </c>
      <c r="D111" s="3" t="s">
        <v>2669</v>
      </c>
      <c r="E111" s="3"/>
      <c r="F111" s="3" t="s">
        <v>4100</v>
      </c>
      <c r="G111" s="3"/>
      <c r="H111" s="3"/>
      <c r="I111" s="3"/>
      <c r="J111" s="1035" t="s">
        <v>3601</v>
      </c>
    </row>
    <row r="112" spans="1:10">
      <c r="A112" s="949"/>
      <c r="B112" s="926"/>
      <c r="C112" s="995" t="s">
        <v>4101</v>
      </c>
      <c r="D112" s="3"/>
      <c r="E112" s="3"/>
      <c r="F112" s="1049" t="s">
        <v>4102</v>
      </c>
      <c r="G112" s="3"/>
      <c r="H112" s="3"/>
      <c r="I112" s="3"/>
      <c r="J112" s="3"/>
    </row>
    <row r="113" spans="1:10">
      <c r="A113" s="949"/>
      <c r="B113" s="926"/>
      <c r="C113" s="3" t="s">
        <v>4103</v>
      </c>
      <c r="D113" s="3"/>
      <c r="E113" s="3"/>
      <c r="F113" s="3" t="s">
        <v>4104</v>
      </c>
      <c r="G113" s="3"/>
      <c r="H113" s="3"/>
      <c r="I113" s="3"/>
      <c r="J113" s="3"/>
    </row>
    <row r="114" spans="1:10">
      <c r="A114" s="949"/>
      <c r="B114" s="926"/>
      <c r="C114" s="3" t="s">
        <v>4105</v>
      </c>
      <c r="D114" s="3"/>
      <c r="E114" s="3"/>
      <c r="F114" s="1049" t="s">
        <v>4106</v>
      </c>
      <c r="G114" s="3"/>
      <c r="H114" s="3"/>
      <c r="I114" s="3"/>
      <c r="J114" s="3"/>
    </row>
    <row r="115" spans="1:10">
      <c r="A115" s="949"/>
      <c r="B115" s="926"/>
      <c r="C115" s="3"/>
      <c r="D115" s="3"/>
      <c r="E115" s="3"/>
      <c r="F115" s="1049" t="s">
        <v>4107</v>
      </c>
      <c r="G115" s="3"/>
      <c r="H115" s="3"/>
      <c r="I115" s="3"/>
      <c r="J115" s="3"/>
    </row>
    <row r="116" spans="1:10">
      <c r="A116" s="949"/>
      <c r="B116" s="926"/>
      <c r="C116" s="946"/>
      <c r="D116" s="3"/>
      <c r="E116" s="3"/>
      <c r="F116" s="3" t="s">
        <v>4108</v>
      </c>
      <c r="G116" s="3"/>
      <c r="H116" s="3"/>
      <c r="I116" s="3"/>
      <c r="J116" s="3"/>
    </row>
    <row r="117" spans="1:10">
      <c r="A117" s="949"/>
      <c r="B117" s="926"/>
      <c r="C117" s="1054"/>
      <c r="D117" s="1055"/>
      <c r="E117" s="1056"/>
      <c r="F117" s="948" t="s">
        <v>4109</v>
      </c>
      <c r="G117" s="3"/>
      <c r="H117" s="3"/>
      <c r="I117" s="947"/>
      <c r="J117" s="1057"/>
    </row>
    <row r="118" spans="1:10">
      <c r="A118" s="949"/>
      <c r="B118" s="926"/>
      <c r="C118" s="1054"/>
      <c r="D118" s="1058"/>
      <c r="E118" s="3"/>
      <c r="F118" s="928" t="s">
        <v>4110</v>
      </c>
      <c r="G118" s="3"/>
      <c r="H118" s="3"/>
      <c r="I118" s="947"/>
      <c r="J118" s="947"/>
    </row>
    <row r="119" spans="1:10">
      <c r="A119" s="949"/>
      <c r="B119" s="926"/>
      <c r="C119" s="1059" t="s">
        <v>4111</v>
      </c>
      <c r="D119" s="929" t="s">
        <v>4112</v>
      </c>
      <c r="E119" s="929" t="s">
        <v>1909</v>
      </c>
      <c r="F119" s="932" t="s">
        <v>4113</v>
      </c>
      <c r="G119" s="929"/>
      <c r="H119" s="929"/>
      <c r="I119" s="933" t="s">
        <v>3241</v>
      </c>
      <c r="J119" s="1041" t="s">
        <v>1220</v>
      </c>
    </row>
    <row r="120" spans="1:10">
      <c r="A120" s="949"/>
      <c r="B120" s="926"/>
      <c r="C120" s="934" t="s">
        <v>4114</v>
      </c>
      <c r="D120" s="929" t="s">
        <v>4115</v>
      </c>
      <c r="E120" s="929"/>
      <c r="F120" s="932" t="s">
        <v>4116</v>
      </c>
      <c r="G120" s="929"/>
      <c r="H120" s="929"/>
      <c r="I120" s="933"/>
      <c r="J120" s="1041"/>
    </row>
    <row r="121" spans="1:10">
      <c r="A121" s="949"/>
      <c r="B121" s="926"/>
      <c r="C121" s="935" t="s">
        <v>4117</v>
      </c>
      <c r="D121" s="929"/>
      <c r="E121" s="929"/>
      <c r="F121" s="934" t="s">
        <v>4118</v>
      </c>
      <c r="G121" s="929"/>
      <c r="H121" s="929"/>
      <c r="I121" s="933"/>
      <c r="J121" s="1041"/>
    </row>
    <row r="122" spans="1:10">
      <c r="A122" s="951"/>
      <c r="B122" s="930"/>
      <c r="C122" s="935" t="s">
        <v>4119</v>
      </c>
      <c r="D122" s="929"/>
      <c r="E122" s="929"/>
      <c r="F122" s="934" t="s">
        <v>4120</v>
      </c>
      <c r="G122" s="929"/>
      <c r="H122" s="929"/>
      <c r="I122" s="933"/>
      <c r="J122" s="1041"/>
    </row>
    <row r="123" spans="1:10">
      <c r="A123" s="951"/>
      <c r="B123" s="930"/>
      <c r="C123" s="935" t="s">
        <v>4121</v>
      </c>
      <c r="D123" s="929"/>
      <c r="E123" s="929"/>
      <c r="F123" s="1060"/>
      <c r="G123" s="929"/>
      <c r="H123" s="929"/>
      <c r="I123" s="933"/>
      <c r="J123" s="1041"/>
    </row>
    <row r="124" spans="1:10">
      <c r="A124" s="951"/>
      <c r="B124" s="930"/>
      <c r="C124" s="1061" t="s">
        <v>4122</v>
      </c>
      <c r="D124" s="929" t="s">
        <v>4112</v>
      </c>
      <c r="E124" s="929" t="s">
        <v>1909</v>
      </c>
      <c r="F124" s="932" t="s">
        <v>4113</v>
      </c>
      <c r="G124" s="929"/>
      <c r="H124" s="929"/>
      <c r="I124" s="933" t="s">
        <v>3241</v>
      </c>
      <c r="J124" s="1041" t="s">
        <v>1220</v>
      </c>
    </row>
    <row r="125" spans="1:10">
      <c r="A125" s="951"/>
      <c r="B125" s="930"/>
      <c r="C125" s="931" t="s">
        <v>4123</v>
      </c>
      <c r="D125" s="929" t="s">
        <v>4115</v>
      </c>
      <c r="E125" s="929"/>
      <c r="F125" s="932" t="s">
        <v>4124</v>
      </c>
      <c r="G125" s="929"/>
      <c r="H125" s="929"/>
      <c r="I125" s="933"/>
      <c r="J125" s="1041"/>
    </row>
    <row r="126" spans="1:10">
      <c r="A126" s="951"/>
      <c r="B126" s="930"/>
      <c r="C126" s="1062" t="s">
        <v>1232</v>
      </c>
      <c r="D126" s="929"/>
      <c r="E126" s="929"/>
      <c r="F126" s="932" t="s">
        <v>1937</v>
      </c>
      <c r="G126" s="929"/>
      <c r="H126" s="929"/>
      <c r="I126" s="933"/>
      <c r="J126" s="1041"/>
    </row>
    <row r="127" spans="1:10">
      <c r="A127" s="951"/>
      <c r="B127" s="930"/>
      <c r="C127" s="1063" t="s">
        <v>4125</v>
      </c>
      <c r="D127" s="929" t="s">
        <v>1235</v>
      </c>
      <c r="E127" s="929"/>
      <c r="F127" s="929" t="s">
        <v>1235</v>
      </c>
      <c r="G127" s="929"/>
      <c r="H127" s="929"/>
      <c r="I127" s="933" t="s">
        <v>3241</v>
      </c>
      <c r="J127" s="1041" t="s">
        <v>1220</v>
      </c>
    </row>
    <row r="128" spans="1:10">
      <c r="A128" s="951"/>
      <c r="B128" s="930"/>
      <c r="C128" s="1061" t="s">
        <v>4126</v>
      </c>
      <c r="D128" s="929" t="s">
        <v>4127</v>
      </c>
      <c r="E128" s="929"/>
      <c r="F128" s="1039" t="s">
        <v>4128</v>
      </c>
      <c r="G128" s="929"/>
      <c r="H128" s="929"/>
      <c r="I128" s="933"/>
      <c r="J128" s="1041"/>
    </row>
    <row r="129" spans="1:10">
      <c r="A129" s="951"/>
      <c r="B129" s="930"/>
      <c r="C129" s="1061" t="s">
        <v>4129</v>
      </c>
      <c r="D129" s="929"/>
      <c r="E129" s="929"/>
      <c r="F129" s="1039" t="s">
        <v>4130</v>
      </c>
      <c r="G129" s="929"/>
      <c r="H129" s="929"/>
      <c r="I129" s="933"/>
      <c r="J129" s="1041"/>
    </row>
    <row r="130" spans="1:10">
      <c r="A130" s="951"/>
      <c r="B130" s="930"/>
      <c r="C130" s="1061" t="s">
        <v>4131</v>
      </c>
      <c r="D130" s="929"/>
      <c r="E130" s="929"/>
      <c r="F130" s="1039"/>
      <c r="G130" s="929"/>
      <c r="H130" s="929"/>
      <c r="I130" s="933"/>
      <c r="J130" s="1041"/>
    </row>
    <row r="131" spans="1:10">
      <c r="A131" s="951"/>
      <c r="B131" s="930"/>
      <c r="C131" s="1061" t="s">
        <v>4132</v>
      </c>
      <c r="D131" s="929"/>
      <c r="E131" s="929"/>
      <c r="F131" s="1039"/>
      <c r="G131" s="929"/>
      <c r="H131" s="929"/>
      <c r="I131" s="933"/>
      <c r="J131" s="1041"/>
    </row>
    <row r="132" spans="1:10">
      <c r="A132" s="951"/>
      <c r="B132" s="930"/>
      <c r="C132" s="1061" t="s">
        <v>1242</v>
      </c>
      <c r="D132" s="929"/>
      <c r="E132" s="929"/>
      <c r="F132" s="1039"/>
      <c r="G132" s="929"/>
      <c r="H132" s="929"/>
      <c r="I132" s="933"/>
      <c r="J132" s="1041"/>
    </row>
    <row r="133" spans="1:10">
      <c r="A133" s="951"/>
      <c r="B133" s="930"/>
      <c r="C133" s="1061"/>
      <c r="D133" s="929"/>
      <c r="E133" s="929"/>
      <c r="F133" s="1039"/>
      <c r="G133" s="929"/>
      <c r="H133" s="929"/>
      <c r="I133" s="933"/>
      <c r="J133" s="1041"/>
    </row>
    <row r="134" spans="1:10">
      <c r="A134" s="951"/>
      <c r="B134" s="930"/>
      <c r="C134" s="929"/>
      <c r="D134" s="929"/>
      <c r="E134" s="929"/>
      <c r="F134" s="1039"/>
      <c r="G134" s="929"/>
      <c r="H134" s="929"/>
      <c r="I134" s="933"/>
      <c r="J134" s="1041"/>
    </row>
    <row r="135" spans="1:10">
      <c r="A135" s="917"/>
      <c r="B135" s="917"/>
      <c r="C135" s="917"/>
      <c r="D135" s="917"/>
      <c r="E135" s="917"/>
      <c r="F135" s="917" t="s">
        <v>579</v>
      </c>
      <c r="G135" s="917">
        <v>0</v>
      </c>
      <c r="H135" s="917"/>
      <c r="I135" s="917"/>
      <c r="J135" s="917"/>
    </row>
    <row r="136" spans="1:10">
      <c r="A136" s="917"/>
      <c r="B136" s="917"/>
      <c r="C136" s="917"/>
      <c r="D136" s="917"/>
      <c r="E136" s="917"/>
      <c r="F136" s="917"/>
      <c r="G136" s="917"/>
      <c r="H136" s="917"/>
      <c r="I136" s="917"/>
      <c r="J136" s="917"/>
    </row>
    <row r="138" spans="1:10">
      <c r="C138" s="1064"/>
    </row>
    <row r="139" spans="1:10">
      <c r="C139" s="1065"/>
    </row>
  </sheetData>
  <mergeCells count="9">
    <mergeCell ref="I28:I29"/>
    <mergeCell ref="J28:J29"/>
    <mergeCell ref="A1:H1"/>
    <mergeCell ref="A2:H2"/>
    <mergeCell ref="A28:B28"/>
    <mergeCell ref="C28:C29"/>
    <mergeCell ref="E28:E29"/>
    <mergeCell ref="F28:F29"/>
    <mergeCell ref="G28:H2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7"/>
  <sheetViews>
    <sheetView topLeftCell="A147" workbookViewId="0">
      <selection activeCell="L157" sqref="L157"/>
    </sheetView>
  </sheetViews>
  <sheetFormatPr defaultColWidth="9" defaultRowHeight="21"/>
  <cols>
    <col min="1" max="1" width="7" style="1" customWidth="1"/>
    <col min="2" max="2" width="6.375" style="1" customWidth="1"/>
    <col min="3" max="3" width="52" style="1" customWidth="1"/>
    <col min="4" max="4" width="21.75" style="1" customWidth="1"/>
    <col min="5" max="5" width="14.375" style="1" customWidth="1"/>
    <col min="6" max="6" width="18.25" style="1" customWidth="1"/>
    <col min="7" max="7" width="10.875" style="1" customWidth="1"/>
    <col min="8" max="8" width="7.25" style="1" customWidth="1"/>
    <col min="9" max="9" width="11.375" style="1" customWidth="1"/>
    <col min="10" max="10" width="10" style="1" customWidth="1"/>
    <col min="11" max="16384" width="9" style="1"/>
  </cols>
  <sheetData>
    <row r="1" spans="1:8" s="238" customFormat="1">
      <c r="A1" s="3241" t="s">
        <v>333</v>
      </c>
      <c r="B1" s="3241"/>
      <c r="C1" s="3241"/>
      <c r="D1" s="3241"/>
      <c r="E1" s="3241"/>
      <c r="F1" s="3241"/>
      <c r="G1" s="3241"/>
      <c r="H1" s="3241"/>
    </row>
    <row r="2" spans="1:8" s="238" customFormat="1">
      <c r="A2" s="3241" t="s">
        <v>337</v>
      </c>
      <c r="B2" s="3241"/>
      <c r="C2" s="3241"/>
      <c r="D2" s="3241"/>
      <c r="E2" s="3241"/>
      <c r="F2" s="3241"/>
      <c r="G2" s="3241"/>
      <c r="H2" s="3241"/>
    </row>
    <row r="3" spans="1:8">
      <c r="A3" s="915" t="s">
        <v>3143</v>
      </c>
      <c r="B3" s="915"/>
    </row>
    <row r="4" spans="1:8">
      <c r="A4" s="915" t="s">
        <v>3144</v>
      </c>
      <c r="B4" s="915"/>
    </row>
    <row r="5" spans="1:8">
      <c r="C5" s="918" t="s">
        <v>3145</v>
      </c>
    </row>
    <row r="6" spans="1:8">
      <c r="A6" s="915" t="s">
        <v>3146</v>
      </c>
      <c r="B6" s="915"/>
      <c r="C6" s="918" t="s">
        <v>3147</v>
      </c>
    </row>
    <row r="7" spans="1:8">
      <c r="A7" s="915"/>
      <c r="B7" s="915"/>
      <c r="C7" s="918" t="s">
        <v>3148</v>
      </c>
    </row>
    <row r="8" spans="1:8">
      <c r="A8" s="915" t="s">
        <v>3149</v>
      </c>
      <c r="B8" s="915"/>
      <c r="C8" s="918"/>
    </row>
    <row r="9" spans="1:8">
      <c r="A9" s="915"/>
      <c r="B9" s="915"/>
      <c r="C9" s="918" t="s">
        <v>3150</v>
      </c>
    </row>
    <row r="10" spans="1:8">
      <c r="A10" s="915"/>
      <c r="B10" s="915"/>
      <c r="C10" s="918" t="s">
        <v>3151</v>
      </c>
    </row>
    <row r="11" spans="1:8">
      <c r="A11" s="915"/>
      <c r="B11" s="915"/>
      <c r="C11" s="918" t="s">
        <v>3152</v>
      </c>
    </row>
    <row r="12" spans="1:8">
      <c r="A12" s="915" t="s">
        <v>3153</v>
      </c>
      <c r="B12" s="915"/>
    </row>
    <row r="13" spans="1:8">
      <c r="A13" s="915"/>
      <c r="B13" s="1" t="s">
        <v>3189</v>
      </c>
    </row>
    <row r="14" spans="1:8">
      <c r="A14" s="915"/>
      <c r="B14" s="1" t="s">
        <v>3155</v>
      </c>
    </row>
    <row r="15" spans="1:8">
      <c r="A15" s="915"/>
      <c r="B15" s="1" t="s">
        <v>3156</v>
      </c>
    </row>
    <row r="16" spans="1:8">
      <c r="A16" s="915"/>
      <c r="B16" s="919" t="s">
        <v>3190</v>
      </c>
      <c r="D16" s="919"/>
      <c r="E16" s="919"/>
      <c r="F16" s="919"/>
      <c r="G16" s="919"/>
      <c r="H16" s="919"/>
    </row>
    <row r="17" spans="1:10">
      <c r="A17" s="915"/>
      <c r="B17" s="919" t="s">
        <v>3158</v>
      </c>
      <c r="C17" s="919"/>
      <c r="D17" s="919"/>
      <c r="E17" s="919"/>
      <c r="F17" s="919"/>
      <c r="G17" s="919"/>
      <c r="H17" s="919"/>
    </row>
    <row r="18" spans="1:10">
      <c r="A18" s="915"/>
      <c r="B18" s="919" t="s">
        <v>3159</v>
      </c>
      <c r="C18" s="919"/>
      <c r="D18" s="919"/>
      <c r="E18" s="919"/>
      <c r="F18" s="919"/>
      <c r="G18" s="919"/>
      <c r="H18" s="919"/>
    </row>
    <row r="19" spans="1:10">
      <c r="A19" s="915"/>
      <c r="B19" s="919" t="s">
        <v>3191</v>
      </c>
      <c r="C19" s="919"/>
      <c r="D19" s="919"/>
      <c r="E19" s="919"/>
      <c r="F19" s="919"/>
      <c r="G19" s="919"/>
      <c r="I19" s="919"/>
      <c r="J19" s="919"/>
    </row>
    <row r="20" spans="1:10">
      <c r="A20" s="915"/>
      <c r="B20" s="1" t="s">
        <v>3192</v>
      </c>
      <c r="C20" s="920"/>
      <c r="E20" s="1" t="s">
        <v>3193</v>
      </c>
    </row>
    <row r="21" spans="1:10">
      <c r="A21" s="915"/>
      <c r="B21" s="1" t="s">
        <v>3194</v>
      </c>
      <c r="C21" s="920"/>
    </row>
    <row r="22" spans="1:10">
      <c r="A22" s="915"/>
      <c r="B22" s="1" t="s">
        <v>3195</v>
      </c>
      <c r="C22" s="920"/>
    </row>
    <row r="23" spans="1:10">
      <c r="A23" s="936"/>
      <c r="D23" s="919"/>
      <c r="E23" s="919"/>
      <c r="F23" s="919"/>
      <c r="G23" s="919"/>
      <c r="H23" s="919"/>
      <c r="I23" s="919"/>
      <c r="J23" s="919"/>
    </row>
    <row r="24" spans="1:10">
      <c r="A24" s="3179" t="s">
        <v>2363</v>
      </c>
      <c r="B24" s="3180"/>
      <c r="C24" s="3341" t="s">
        <v>1925</v>
      </c>
      <c r="D24" s="3182" t="s">
        <v>1926</v>
      </c>
      <c r="E24" s="3182" t="s">
        <v>1</v>
      </c>
      <c r="F24" s="3182" t="s">
        <v>1928</v>
      </c>
      <c r="G24" s="3184" t="s">
        <v>2</v>
      </c>
      <c r="H24" s="3184"/>
      <c r="I24" s="3182" t="s">
        <v>1439</v>
      </c>
      <c r="J24" s="3182" t="s">
        <v>5</v>
      </c>
    </row>
    <row r="25" spans="1:10">
      <c r="A25" s="937"/>
      <c r="B25" s="938"/>
      <c r="C25" s="3186"/>
      <c r="D25" s="3182"/>
      <c r="E25" s="3182"/>
      <c r="F25" s="3182"/>
      <c r="G25" s="1949" t="s">
        <v>3</v>
      </c>
      <c r="H25" s="1949" t="s">
        <v>4</v>
      </c>
      <c r="I25" s="3182"/>
      <c r="J25" s="3182"/>
    </row>
    <row r="26" spans="1:10">
      <c r="A26" s="1997" t="s">
        <v>3166</v>
      </c>
      <c r="B26" s="1950"/>
      <c r="C26" s="1951" t="s">
        <v>4213</v>
      </c>
      <c r="D26" s="1949"/>
      <c r="E26" s="1949"/>
      <c r="F26" s="1949"/>
      <c r="G26" s="1949"/>
      <c r="H26" s="1949"/>
      <c r="I26" s="1949"/>
      <c r="J26" s="1949"/>
    </row>
    <row r="27" spans="1:10">
      <c r="A27" s="1998" t="s">
        <v>3167</v>
      </c>
      <c r="B27" s="1952"/>
      <c r="C27" s="1999" t="s">
        <v>4214</v>
      </c>
      <c r="D27" s="1949"/>
      <c r="E27" s="1949"/>
      <c r="F27" s="1949"/>
      <c r="G27" s="1949"/>
      <c r="H27" s="1949"/>
      <c r="I27" s="1949"/>
      <c r="J27" s="1949"/>
    </row>
    <row r="28" spans="1:10">
      <c r="A28" s="2000" t="s">
        <v>3168</v>
      </c>
      <c r="B28" s="1952"/>
      <c r="C28" s="1999" t="s">
        <v>3196</v>
      </c>
      <c r="D28" s="1949"/>
      <c r="E28" s="1949"/>
      <c r="F28" s="1949"/>
      <c r="G28" s="1949"/>
      <c r="H28" s="1949"/>
      <c r="I28" s="1949"/>
      <c r="J28" s="1949"/>
    </row>
    <row r="29" spans="1:10">
      <c r="A29" s="2001" t="s">
        <v>1256</v>
      </c>
      <c r="B29" s="1952"/>
      <c r="C29" s="2002" t="s">
        <v>3197</v>
      </c>
      <c r="D29" s="1949"/>
      <c r="E29" s="1949"/>
      <c r="F29" s="1949"/>
      <c r="G29" s="1949"/>
      <c r="H29" s="1949"/>
      <c r="I29" s="1949"/>
      <c r="J29" s="1949"/>
    </row>
    <row r="30" spans="1:10">
      <c r="A30" s="1998" t="s">
        <v>3198</v>
      </c>
      <c r="B30" s="1952"/>
      <c r="C30" s="1955" t="s">
        <v>3199</v>
      </c>
      <c r="D30" s="2003" t="s">
        <v>3200</v>
      </c>
      <c r="E30" s="1967" t="s">
        <v>1909</v>
      </c>
      <c r="F30" s="1955" t="s">
        <v>3201</v>
      </c>
      <c r="G30" s="1956"/>
      <c r="H30" s="1512"/>
      <c r="I30" s="1964" t="s">
        <v>3202</v>
      </c>
      <c r="J30" s="1967" t="s">
        <v>2369</v>
      </c>
    </row>
    <row r="31" spans="1:10">
      <c r="A31" s="943"/>
      <c r="B31" s="1952"/>
      <c r="C31" s="1955" t="s">
        <v>3203</v>
      </c>
      <c r="D31" s="2003" t="s">
        <v>3204</v>
      </c>
      <c r="E31" s="1967"/>
      <c r="F31" s="1961" t="s">
        <v>3205</v>
      </c>
      <c r="G31" s="1956"/>
      <c r="H31" s="1512"/>
      <c r="I31" s="1964"/>
      <c r="J31" s="1967"/>
    </row>
    <row r="32" spans="1:10">
      <c r="B32" s="1952"/>
      <c r="C32" s="1961" t="s">
        <v>3206</v>
      </c>
      <c r="D32" s="2003" t="s">
        <v>3207</v>
      </c>
      <c r="E32" s="1964"/>
      <c r="F32" s="1961" t="s">
        <v>3208</v>
      </c>
      <c r="G32" s="1964"/>
      <c r="H32" s="1512"/>
      <c r="I32" s="1964"/>
      <c r="J32" s="1958" t="s">
        <v>371</v>
      </c>
    </row>
    <row r="33" spans="1:10">
      <c r="A33" s="2000"/>
      <c r="B33" s="1952"/>
      <c r="C33" s="1961" t="s">
        <v>3209</v>
      </c>
      <c r="D33" s="1967" t="s">
        <v>458</v>
      </c>
      <c r="E33" s="1964"/>
      <c r="F33" s="2004" t="s">
        <v>3210</v>
      </c>
      <c r="G33" s="1964"/>
      <c r="H33" s="1512"/>
      <c r="I33" s="1964" t="s">
        <v>3211</v>
      </c>
      <c r="J33" s="1961"/>
    </row>
    <row r="34" spans="1:10">
      <c r="A34" s="2000"/>
      <c r="B34" s="1952"/>
      <c r="C34" s="1955" t="s">
        <v>3212</v>
      </c>
      <c r="D34" s="1989"/>
      <c r="E34" s="1956"/>
      <c r="F34" s="2004" t="s">
        <v>3213</v>
      </c>
      <c r="G34" s="1956"/>
      <c r="H34" s="1512"/>
      <c r="I34" s="1956"/>
      <c r="J34" s="1961"/>
    </row>
    <row r="35" spans="1:10">
      <c r="A35" s="2000"/>
      <c r="B35" s="1952"/>
      <c r="C35" s="1955" t="s">
        <v>3214</v>
      </c>
      <c r="D35" s="1967" t="s">
        <v>3186</v>
      </c>
      <c r="E35" s="1967" t="s">
        <v>1909</v>
      </c>
      <c r="F35" s="1957"/>
      <c r="G35" s="1956"/>
      <c r="H35" s="1512"/>
      <c r="I35" s="1956"/>
      <c r="J35" s="1961"/>
    </row>
    <row r="36" spans="1:10">
      <c r="A36" s="2000"/>
      <c r="B36" s="1952"/>
      <c r="C36" s="1955" t="s">
        <v>3215</v>
      </c>
      <c r="D36" s="1959"/>
      <c r="E36" s="1956"/>
      <c r="F36" s="1957"/>
      <c r="G36" s="1956"/>
      <c r="H36" s="1512"/>
      <c r="I36" s="1956"/>
      <c r="J36" s="1961"/>
    </row>
    <row r="37" spans="1:10">
      <c r="A37" s="2000"/>
      <c r="B37" s="1952"/>
      <c r="C37" s="1955" t="s">
        <v>3216</v>
      </c>
      <c r="D37" s="1959"/>
      <c r="E37" s="1956"/>
      <c r="F37" s="1957"/>
      <c r="G37" s="1956"/>
      <c r="H37" s="1512"/>
      <c r="I37" s="1956"/>
      <c r="J37" s="1961"/>
    </row>
    <row r="38" spans="1:10">
      <c r="A38" s="2000"/>
      <c r="B38" s="1952"/>
      <c r="C38" s="2005" t="s">
        <v>6330</v>
      </c>
      <c r="D38" s="1967" t="s">
        <v>3186</v>
      </c>
      <c r="E38" s="1967" t="s">
        <v>1909</v>
      </c>
      <c r="F38" s="1957" t="s">
        <v>3217</v>
      </c>
      <c r="G38" s="1956"/>
      <c r="H38" s="1512"/>
      <c r="I38" s="1956" t="s">
        <v>3218</v>
      </c>
      <c r="J38" s="1967" t="s">
        <v>2369</v>
      </c>
    </row>
    <row r="39" spans="1:10">
      <c r="A39" s="2000"/>
      <c r="B39" s="1952"/>
      <c r="C39" s="1961" t="s">
        <v>3219</v>
      </c>
      <c r="D39" s="1964"/>
      <c r="E39" s="1964"/>
      <c r="F39" s="1957" t="s">
        <v>3220</v>
      </c>
      <c r="G39" s="1956"/>
      <c r="H39" s="1512"/>
      <c r="I39" s="1956"/>
      <c r="J39" s="1958" t="s">
        <v>371</v>
      </c>
    </row>
    <row r="40" spans="1:10">
      <c r="A40" s="2000"/>
      <c r="B40" s="1952"/>
      <c r="C40" s="1961" t="s">
        <v>3221</v>
      </c>
      <c r="D40" s="1964"/>
      <c r="E40" s="1964"/>
      <c r="F40" s="1957"/>
      <c r="G40" s="1956"/>
      <c r="H40" s="1512"/>
      <c r="I40" s="1956"/>
      <c r="J40" s="1958"/>
    </row>
    <row r="41" spans="1:10">
      <c r="A41" s="2000"/>
      <c r="B41" s="1952"/>
      <c r="C41" s="1961" t="s">
        <v>3222</v>
      </c>
      <c r="D41" s="1964"/>
      <c r="E41" s="1964"/>
      <c r="F41" s="1957"/>
      <c r="G41" s="1956"/>
      <c r="H41" s="1512"/>
      <c r="I41" s="1956"/>
      <c r="J41" s="1958"/>
    </row>
    <row r="42" spans="1:10">
      <c r="A42" s="2000"/>
      <c r="B42" s="1952"/>
      <c r="C42" s="1961" t="s">
        <v>3223</v>
      </c>
      <c r="D42" s="1964"/>
      <c r="E42" s="1964"/>
      <c r="F42" s="1957"/>
      <c r="G42" s="1956"/>
      <c r="H42" s="1512"/>
      <c r="I42" s="1956"/>
      <c r="J42" s="1958"/>
    </row>
    <row r="43" spans="1:10">
      <c r="A43" s="2000"/>
      <c r="B43" s="1952"/>
      <c r="C43" s="1961" t="s">
        <v>3224</v>
      </c>
      <c r="D43" s="1967"/>
      <c r="E43" s="1967"/>
      <c r="F43" s="1957"/>
      <c r="G43" s="1956"/>
      <c r="H43" s="1512"/>
      <c r="I43" s="1956"/>
      <c r="J43" s="1967"/>
    </row>
    <row r="44" spans="1:10">
      <c r="A44" s="2000"/>
      <c r="B44" s="1952"/>
      <c r="C44" s="2006" t="s">
        <v>3225</v>
      </c>
      <c r="D44" s="1490"/>
      <c r="E44" s="1490"/>
      <c r="F44" s="1490"/>
      <c r="G44" s="1490"/>
      <c r="H44" s="1490"/>
      <c r="I44" s="1490"/>
      <c r="J44" s="1490"/>
    </row>
    <row r="45" spans="1:10" s="1989" customFormat="1">
      <c r="A45" s="2000"/>
      <c r="B45" s="1952"/>
      <c r="C45" s="1974" t="s">
        <v>3226</v>
      </c>
    </row>
    <row r="46" spans="1:10" s="1989" customFormat="1">
      <c r="A46" s="2000"/>
      <c r="B46" s="1952"/>
      <c r="C46" s="2007" t="s">
        <v>3227</v>
      </c>
      <c r="D46" s="1967" t="s">
        <v>3228</v>
      </c>
      <c r="E46" s="1967" t="s">
        <v>1909</v>
      </c>
      <c r="F46" s="1957" t="s">
        <v>3229</v>
      </c>
      <c r="G46" s="1970">
        <v>5000</v>
      </c>
      <c r="H46" s="1976" t="s">
        <v>320</v>
      </c>
      <c r="I46" s="1956" t="s">
        <v>352</v>
      </c>
      <c r="J46" s="1967" t="s">
        <v>2369</v>
      </c>
    </row>
    <row r="47" spans="1:10" s="1989" customFormat="1">
      <c r="A47" s="2000"/>
      <c r="B47" s="1952"/>
      <c r="C47" s="2007" t="s">
        <v>3230</v>
      </c>
      <c r="D47" s="1967" t="s">
        <v>2438</v>
      </c>
      <c r="E47" s="1967"/>
      <c r="F47" s="1957" t="s">
        <v>3231</v>
      </c>
      <c r="G47" s="1970"/>
      <c r="H47" s="1512"/>
      <c r="I47" s="1956"/>
      <c r="J47" s="1958" t="s">
        <v>371</v>
      </c>
    </row>
    <row r="48" spans="1:10" s="1989" customFormat="1">
      <c r="A48" s="2000"/>
      <c r="B48" s="1952"/>
      <c r="C48" s="2008" t="s">
        <v>3232</v>
      </c>
      <c r="D48" s="1967"/>
      <c r="E48" s="1967"/>
      <c r="F48" s="1957"/>
      <c r="G48" s="1970"/>
      <c r="H48" s="1512"/>
      <c r="I48" s="1956"/>
      <c r="J48" s="1967"/>
    </row>
    <row r="49" spans="1:10" s="1989" customFormat="1">
      <c r="A49" s="2000"/>
      <c r="B49" s="1952"/>
      <c r="C49" s="2008" t="s">
        <v>3233</v>
      </c>
      <c r="D49" s="1967"/>
      <c r="E49" s="1967"/>
      <c r="F49" s="1957"/>
      <c r="G49" s="1970"/>
      <c r="H49" s="1512"/>
      <c r="I49" s="1956"/>
      <c r="J49" s="1967"/>
    </row>
    <row r="50" spans="1:10" s="1989" customFormat="1">
      <c r="A50" s="2000"/>
      <c r="B50" s="1952"/>
      <c r="C50" s="2008" t="s">
        <v>3234</v>
      </c>
      <c r="D50" s="1967"/>
      <c r="E50" s="1967"/>
      <c r="F50" s="1957"/>
      <c r="G50" s="1970"/>
      <c r="H50" s="1512"/>
      <c r="I50" s="1956"/>
      <c r="J50" s="1967"/>
    </row>
    <row r="51" spans="1:10" s="1989" customFormat="1">
      <c r="A51" s="2000"/>
      <c r="B51" s="1952"/>
      <c r="C51" s="2008" t="s">
        <v>3235</v>
      </c>
      <c r="D51" s="1967"/>
      <c r="E51" s="1967"/>
      <c r="F51" s="1957"/>
      <c r="G51" s="1970"/>
      <c r="H51" s="1512"/>
      <c r="I51" s="1956"/>
      <c r="J51" s="1967"/>
    </row>
    <row r="52" spans="1:10" s="1989" customFormat="1">
      <c r="A52" s="2000"/>
      <c r="B52" s="1952"/>
      <c r="C52" s="2008" t="s">
        <v>3236</v>
      </c>
      <c r="D52" s="1967"/>
      <c r="E52" s="1967"/>
      <c r="F52" s="1957"/>
      <c r="G52" s="1970"/>
      <c r="H52" s="1512"/>
      <c r="I52" s="1956"/>
      <c r="J52" s="1967"/>
    </row>
    <row r="53" spans="1:10" s="1989" customFormat="1">
      <c r="A53" s="2000"/>
      <c r="B53" s="1952"/>
      <c r="C53" s="2008" t="s">
        <v>3237</v>
      </c>
      <c r="D53" s="1967"/>
      <c r="E53" s="1967"/>
      <c r="F53" s="1957"/>
      <c r="G53" s="1970"/>
      <c r="H53" s="1512"/>
      <c r="I53" s="1956"/>
      <c r="J53" s="1967"/>
    </row>
    <row r="54" spans="1:10" s="1989" customFormat="1">
      <c r="A54" s="2000"/>
      <c r="B54" s="1952"/>
      <c r="C54" s="2009" t="s">
        <v>3238</v>
      </c>
      <c r="D54" s="1967" t="s">
        <v>3239</v>
      </c>
      <c r="E54" s="1967" t="s">
        <v>1909</v>
      </c>
      <c r="F54" s="2010" t="s">
        <v>3240</v>
      </c>
      <c r="G54" s="2003"/>
      <c r="H54" s="1512"/>
      <c r="I54" s="1956" t="s">
        <v>3241</v>
      </c>
      <c r="J54" s="1967" t="s">
        <v>2369</v>
      </c>
    </row>
    <row r="55" spans="1:10" s="1989" customFormat="1">
      <c r="A55" s="2000"/>
      <c r="B55" s="1952"/>
      <c r="C55" s="2009" t="s">
        <v>3242</v>
      </c>
      <c r="D55" s="1967" t="s">
        <v>3243</v>
      </c>
      <c r="E55" s="2011"/>
      <c r="F55" s="2010" t="s">
        <v>3244</v>
      </c>
      <c r="G55" s="2003"/>
      <c r="H55" s="1512"/>
      <c r="I55" s="1954"/>
      <c r="J55" s="1958" t="s">
        <v>371</v>
      </c>
    </row>
    <row r="56" spans="1:10">
      <c r="A56" s="2000"/>
      <c r="B56" s="1952"/>
      <c r="C56" s="1961" t="s">
        <v>3245</v>
      </c>
      <c r="D56" s="2012" t="s">
        <v>3246</v>
      </c>
      <c r="E56" s="2011"/>
      <c r="F56" s="1955" t="s">
        <v>3247</v>
      </c>
      <c r="G56" s="1964"/>
      <c r="H56" s="1512"/>
      <c r="I56" s="1956" t="s">
        <v>3241</v>
      </c>
      <c r="J56" s="1967" t="s">
        <v>2369</v>
      </c>
    </row>
    <row r="57" spans="1:10">
      <c r="A57" s="2000"/>
      <c r="B57" s="1952"/>
      <c r="C57" s="1961" t="s">
        <v>3248</v>
      </c>
      <c r="D57" s="2013" t="s">
        <v>3249</v>
      </c>
      <c r="E57" s="2011"/>
      <c r="F57" s="1955" t="s">
        <v>3250</v>
      </c>
      <c r="G57" s="1964"/>
      <c r="H57" s="1512"/>
      <c r="I57" s="1954"/>
      <c r="J57" s="1958" t="s">
        <v>371</v>
      </c>
    </row>
    <row r="58" spans="1:10">
      <c r="A58" s="2000"/>
      <c r="B58" s="1952"/>
      <c r="C58" s="2014" t="s">
        <v>3251</v>
      </c>
      <c r="D58" s="2015" t="s">
        <v>3252</v>
      </c>
      <c r="E58" s="2011"/>
      <c r="F58" s="1955" t="s">
        <v>3253</v>
      </c>
      <c r="G58" s="1964"/>
      <c r="H58" s="1512"/>
      <c r="I58" s="1954"/>
      <c r="J58" s="1967"/>
    </row>
    <row r="59" spans="1:10">
      <c r="A59" s="2000"/>
      <c r="B59" s="1952"/>
      <c r="C59" s="1961" t="s">
        <v>3254</v>
      </c>
      <c r="D59" s="2015" t="s">
        <v>3255</v>
      </c>
      <c r="E59" s="1967" t="s">
        <v>1909</v>
      </c>
      <c r="F59" s="1989"/>
      <c r="G59" s="1989"/>
      <c r="H59" s="1989"/>
      <c r="I59" s="1989"/>
      <c r="J59" s="1989"/>
    </row>
    <row r="60" spans="1:10">
      <c r="A60" s="2000"/>
      <c r="B60" s="1952"/>
      <c r="C60" s="1961" t="s">
        <v>3256</v>
      </c>
      <c r="D60" s="2015" t="s">
        <v>3257</v>
      </c>
      <c r="E60" s="1964"/>
      <c r="F60" s="1989"/>
      <c r="G60" s="1989"/>
      <c r="H60" s="1989"/>
      <c r="I60" s="1989"/>
      <c r="J60" s="1989"/>
    </row>
    <row r="61" spans="1:10">
      <c r="A61" s="2000"/>
      <c r="B61" s="1952"/>
      <c r="C61" s="1961" t="s">
        <v>3258</v>
      </c>
      <c r="D61" s="2014"/>
      <c r="E61" s="1964"/>
      <c r="F61" s="1989"/>
      <c r="G61" s="1989"/>
      <c r="H61" s="1989"/>
      <c r="I61" s="1989"/>
      <c r="J61" s="1989"/>
    </row>
    <row r="62" spans="1:10">
      <c r="A62" s="2000"/>
      <c r="B62" s="1952"/>
      <c r="C62" s="1961" t="s">
        <v>3259</v>
      </c>
      <c r="D62" s="2015" t="s">
        <v>3260</v>
      </c>
      <c r="E62" s="1967" t="s">
        <v>1909</v>
      </c>
      <c r="F62" s="1961" t="s">
        <v>3261</v>
      </c>
      <c r="G62" s="1956"/>
      <c r="H62" s="1512"/>
      <c r="I62" s="1956" t="s">
        <v>3241</v>
      </c>
      <c r="J62" s="1967" t="s">
        <v>2369</v>
      </c>
    </row>
    <row r="63" spans="1:10">
      <c r="A63" s="2000"/>
      <c r="B63" s="1952"/>
      <c r="C63" s="1961" t="s">
        <v>3262</v>
      </c>
      <c r="D63" s="1967" t="s">
        <v>3263</v>
      </c>
      <c r="E63" s="1967"/>
      <c r="F63" s="1961" t="s">
        <v>3264</v>
      </c>
      <c r="G63" s="1956"/>
      <c r="H63" s="1512"/>
      <c r="I63" s="1964"/>
      <c r="J63" s="1958" t="s">
        <v>371</v>
      </c>
    </row>
    <row r="64" spans="1:10">
      <c r="A64" s="2000"/>
      <c r="B64" s="1952"/>
      <c r="C64" s="1961" t="s">
        <v>3265</v>
      </c>
      <c r="D64" s="1967"/>
      <c r="E64" s="1967"/>
      <c r="F64" s="1961" t="s">
        <v>3266</v>
      </c>
      <c r="G64" s="1956"/>
      <c r="H64" s="1512"/>
      <c r="I64" s="1964"/>
      <c r="J64" s="1958"/>
    </row>
    <row r="65" spans="1:10">
      <c r="A65" s="2000"/>
      <c r="B65" s="1952"/>
      <c r="C65" s="1961" t="s">
        <v>3267</v>
      </c>
      <c r="D65" s="1967"/>
      <c r="E65" s="1967"/>
      <c r="F65" s="1961"/>
      <c r="G65" s="1956"/>
      <c r="H65" s="1512"/>
      <c r="I65" s="1964"/>
      <c r="J65" s="1961"/>
    </row>
    <row r="66" spans="1:10">
      <c r="A66" s="2000"/>
      <c r="B66" s="1952"/>
      <c r="C66" s="1961" t="s">
        <v>3268</v>
      </c>
      <c r="D66" s="1967" t="s">
        <v>3269</v>
      </c>
      <c r="E66" s="1967" t="s">
        <v>1909</v>
      </c>
      <c r="F66" s="1961" t="s">
        <v>3270</v>
      </c>
      <c r="G66" s="1956"/>
      <c r="H66" s="1512"/>
      <c r="I66" s="1964" t="s">
        <v>3271</v>
      </c>
      <c r="J66" s="1967" t="s">
        <v>2369</v>
      </c>
    </row>
    <row r="67" spans="1:10">
      <c r="A67" s="2000"/>
      <c r="B67" s="1952"/>
      <c r="C67" s="1961" t="s">
        <v>3272</v>
      </c>
      <c r="D67" s="1967" t="s">
        <v>3260</v>
      </c>
      <c r="E67" s="1967"/>
      <c r="F67" s="1961" t="s">
        <v>3273</v>
      </c>
      <c r="G67" s="1956"/>
      <c r="H67" s="1512"/>
      <c r="I67" s="1964"/>
      <c r="J67" s="1958" t="s">
        <v>371</v>
      </c>
    </row>
    <row r="68" spans="1:10">
      <c r="A68" s="2000"/>
      <c r="B68" s="1952"/>
      <c r="C68" s="1961" t="s">
        <v>3274</v>
      </c>
      <c r="D68" s="1967" t="s">
        <v>3275</v>
      </c>
      <c r="E68" s="1967" t="s">
        <v>1909</v>
      </c>
      <c r="F68" s="1961"/>
      <c r="G68" s="1956"/>
      <c r="H68" s="1512"/>
      <c r="I68" s="1964"/>
      <c r="J68" s="1961"/>
    </row>
    <row r="69" spans="1:10">
      <c r="A69" s="2000"/>
      <c r="B69" s="1952"/>
      <c r="C69" s="1961" t="s">
        <v>3276</v>
      </c>
      <c r="D69" s="1967"/>
      <c r="E69" s="1967"/>
      <c r="F69" s="1961"/>
      <c r="G69" s="1956"/>
      <c r="H69" s="1512"/>
      <c r="I69" s="1964"/>
      <c r="J69" s="1961"/>
    </row>
    <row r="70" spans="1:10">
      <c r="A70" s="2000"/>
      <c r="B70" s="1952"/>
      <c r="C70" s="1961" t="s">
        <v>3277</v>
      </c>
      <c r="D70" s="1967" t="s">
        <v>3275</v>
      </c>
      <c r="E70" s="1967" t="s">
        <v>1909</v>
      </c>
      <c r="F70" s="1961"/>
      <c r="G70" s="1956"/>
      <c r="H70" s="1512"/>
      <c r="I70" s="1964"/>
      <c r="J70" s="1961"/>
    </row>
    <row r="71" spans="1:10">
      <c r="A71" s="2000"/>
      <c r="B71" s="1952"/>
      <c r="C71" s="1961" t="s">
        <v>3278</v>
      </c>
      <c r="D71" s="1967"/>
      <c r="E71" s="1967"/>
      <c r="F71" s="1961"/>
      <c r="G71" s="1956"/>
      <c r="H71" s="1512"/>
      <c r="I71" s="1964"/>
      <c r="J71" s="1961"/>
    </row>
    <row r="72" spans="1:10">
      <c r="A72" s="2000"/>
      <c r="B72" s="1952"/>
      <c r="C72" s="1961" t="s">
        <v>3279</v>
      </c>
      <c r="D72" s="1967" t="s">
        <v>3275</v>
      </c>
      <c r="E72" s="1967" t="s">
        <v>1909</v>
      </c>
      <c r="F72" s="1961"/>
      <c r="G72" s="1956"/>
      <c r="H72" s="1512"/>
      <c r="I72" s="1964"/>
      <c r="J72" s="1961"/>
    </row>
    <row r="73" spans="1:10">
      <c r="A73" s="2000"/>
      <c r="B73" s="1952"/>
      <c r="C73" s="1961" t="s">
        <v>3280</v>
      </c>
      <c r="D73" s="1967"/>
      <c r="E73" s="1967"/>
      <c r="F73" s="1961"/>
      <c r="G73" s="1956"/>
      <c r="H73" s="1512"/>
      <c r="I73" s="1964"/>
      <c r="J73" s="1961"/>
    </row>
    <row r="74" spans="1:10">
      <c r="A74" s="2000"/>
      <c r="B74" s="1952"/>
      <c r="C74" s="1961" t="s">
        <v>3281</v>
      </c>
      <c r="D74" s="1512" t="s">
        <v>3282</v>
      </c>
      <c r="E74" s="1964" t="s">
        <v>3283</v>
      </c>
      <c r="F74" s="1961"/>
      <c r="G74" s="1956"/>
      <c r="H74" s="1512"/>
      <c r="I74" s="1956" t="s">
        <v>3241</v>
      </c>
      <c r="J74" s="1967" t="s">
        <v>2369</v>
      </c>
    </row>
    <row r="75" spans="1:10">
      <c r="A75" s="2000"/>
      <c r="B75" s="1952"/>
      <c r="C75" s="1961" t="s">
        <v>3284</v>
      </c>
      <c r="D75" s="1989"/>
      <c r="E75" s="1512" t="s">
        <v>3285</v>
      </c>
      <c r="F75" s="1961"/>
      <c r="G75" s="1956"/>
      <c r="H75" s="1512"/>
      <c r="I75" s="1954"/>
      <c r="J75" s="1958" t="s">
        <v>371</v>
      </c>
    </row>
    <row r="76" spans="1:10">
      <c r="A76" s="2000"/>
      <c r="B76" s="1952"/>
      <c r="C76" s="2010" t="s">
        <v>3286</v>
      </c>
      <c r="D76" s="1967" t="s">
        <v>3287</v>
      </c>
      <c r="E76" s="1967" t="s">
        <v>1909</v>
      </c>
      <c r="F76" s="1955" t="s">
        <v>3288</v>
      </c>
      <c r="G76" s="1976"/>
      <c r="H76" s="1970"/>
      <c r="I76" s="1956" t="s">
        <v>1392</v>
      </c>
      <c r="J76" s="1967" t="s">
        <v>2369</v>
      </c>
    </row>
    <row r="77" spans="1:10">
      <c r="A77" s="2000"/>
      <c r="B77" s="1952"/>
      <c r="C77" s="2010" t="s">
        <v>3289</v>
      </c>
      <c r="D77" s="1967" t="s">
        <v>3290</v>
      </c>
      <c r="E77" s="1967"/>
      <c r="F77" s="1955" t="s">
        <v>3291</v>
      </c>
      <c r="G77" s="2016"/>
      <c r="H77" s="1512"/>
      <c r="I77" s="1954"/>
      <c r="J77" s="1958" t="s">
        <v>371</v>
      </c>
    </row>
    <row r="78" spans="1:10">
      <c r="A78" s="2000"/>
      <c r="B78" s="1952"/>
      <c r="C78" s="2017" t="s">
        <v>3292</v>
      </c>
      <c r="D78" s="1512" t="s">
        <v>3293</v>
      </c>
      <c r="E78" s="1512" t="s">
        <v>1909</v>
      </c>
      <c r="F78" s="1989" t="s">
        <v>3294</v>
      </c>
      <c r="G78" s="1975"/>
      <c r="H78" s="1956"/>
      <c r="I78" s="1964" t="s">
        <v>1516</v>
      </c>
      <c r="J78" s="1967" t="s">
        <v>2369</v>
      </c>
    </row>
    <row r="79" spans="1:10">
      <c r="A79" s="2000"/>
      <c r="B79" s="1952"/>
      <c r="C79" s="2017" t="s">
        <v>3295</v>
      </c>
      <c r="D79" s="1512" t="s">
        <v>3296</v>
      </c>
      <c r="E79" s="1512"/>
      <c r="F79" s="1989" t="s">
        <v>3297</v>
      </c>
      <c r="G79" s="1975"/>
      <c r="H79" s="1956"/>
      <c r="I79" s="1964"/>
      <c r="J79" s="1958" t="s">
        <v>371</v>
      </c>
    </row>
    <row r="80" spans="1:10">
      <c r="A80" s="2000"/>
      <c r="B80" s="1952"/>
      <c r="C80" s="2018" t="s">
        <v>3298</v>
      </c>
      <c r="D80" s="1512" t="s">
        <v>3299</v>
      </c>
      <c r="E80" s="1512"/>
      <c r="F80" s="1989"/>
      <c r="G80" s="1975"/>
      <c r="H80" s="1956"/>
      <c r="I80" s="1964"/>
      <c r="J80" s="1961"/>
    </row>
    <row r="81" spans="1:10">
      <c r="A81" s="2000"/>
      <c r="B81" s="1952"/>
      <c r="C81" s="2017" t="s">
        <v>3300</v>
      </c>
      <c r="D81" s="1512" t="s">
        <v>3301</v>
      </c>
      <c r="E81" s="1512" t="s">
        <v>1909</v>
      </c>
      <c r="F81" s="1989" t="s">
        <v>3302</v>
      </c>
      <c r="G81" s="1975"/>
      <c r="H81" s="1956"/>
      <c r="I81" s="1964" t="s">
        <v>1516</v>
      </c>
      <c r="J81" s="1967" t="s">
        <v>2369</v>
      </c>
    </row>
    <row r="82" spans="1:10">
      <c r="A82" s="2000"/>
      <c r="B82" s="1952"/>
      <c r="C82" s="2017" t="s">
        <v>3303</v>
      </c>
      <c r="D82" s="1512"/>
      <c r="E82" s="1512"/>
      <c r="F82" s="1989"/>
      <c r="G82" s="1975"/>
      <c r="H82" s="1956"/>
      <c r="I82" s="1964"/>
      <c r="J82" s="1958" t="s">
        <v>371</v>
      </c>
    </row>
    <row r="83" spans="1:10">
      <c r="A83" s="2000"/>
      <c r="B83" s="1952"/>
      <c r="C83" s="2018" t="s">
        <v>2</v>
      </c>
      <c r="D83" s="1512"/>
      <c r="E83" s="1512"/>
      <c r="F83" s="1511"/>
      <c r="G83" s="1975"/>
      <c r="H83" s="1956"/>
      <c r="I83" s="1964"/>
      <c r="J83" s="2004"/>
    </row>
    <row r="84" spans="1:10">
      <c r="A84" s="2000"/>
      <c r="B84" s="1952"/>
      <c r="C84" s="1974" t="s">
        <v>3304</v>
      </c>
      <c r="D84" s="1964"/>
      <c r="E84" s="1956"/>
      <c r="F84" s="1957"/>
      <c r="G84" s="1964"/>
      <c r="H84" s="1512"/>
      <c r="I84" s="1956"/>
      <c r="J84" s="1961"/>
    </row>
    <row r="85" spans="1:10">
      <c r="A85" s="2000"/>
      <c r="B85" s="1952"/>
      <c r="C85" s="2010" t="s">
        <v>3305</v>
      </c>
      <c r="D85" s="1967" t="s">
        <v>3306</v>
      </c>
      <c r="E85" s="1967" t="s">
        <v>1909</v>
      </c>
      <c r="F85" s="1955" t="s">
        <v>3307</v>
      </c>
      <c r="G85" s="1964"/>
      <c r="H85" s="1512"/>
      <c r="I85" s="1954" t="s">
        <v>3308</v>
      </c>
      <c r="J85" s="1958" t="s">
        <v>371</v>
      </c>
    </row>
    <row r="86" spans="1:10">
      <c r="A86" s="2000"/>
      <c r="B86" s="1952"/>
      <c r="C86" s="2010" t="s">
        <v>3309</v>
      </c>
      <c r="D86" s="1967" t="s">
        <v>3310</v>
      </c>
      <c r="E86" s="1967"/>
      <c r="F86" s="1955" t="s">
        <v>3311</v>
      </c>
      <c r="G86" s="1964"/>
      <c r="H86" s="1512"/>
      <c r="I86" s="1954" t="s">
        <v>3141</v>
      </c>
      <c r="J86" s="1967"/>
    </row>
    <row r="87" spans="1:10">
      <c r="A87" s="2000"/>
      <c r="B87" s="1952"/>
      <c r="C87" s="1961" t="s">
        <v>3312</v>
      </c>
      <c r="D87" s="1967"/>
      <c r="E87" s="1967"/>
      <c r="F87" s="1961"/>
      <c r="G87" s="1956"/>
      <c r="H87" s="1512"/>
      <c r="I87" s="1964"/>
      <c r="J87" s="1961"/>
    </row>
    <row r="88" spans="1:10">
      <c r="A88" s="2000"/>
      <c r="B88" s="1952"/>
      <c r="C88" s="1961" t="s">
        <v>3313</v>
      </c>
      <c r="D88" s="1967"/>
      <c r="E88" s="1967"/>
      <c r="F88" s="1961"/>
      <c r="G88" s="1956"/>
      <c r="H88" s="1512"/>
      <c r="I88" s="1964"/>
      <c r="J88" s="1961"/>
    </row>
    <row r="89" spans="1:10">
      <c r="A89" s="2000"/>
      <c r="B89" s="1952"/>
      <c r="C89" s="1961" t="s">
        <v>3314</v>
      </c>
      <c r="D89" s="1967"/>
      <c r="E89" s="1967"/>
      <c r="F89" s="1961"/>
      <c r="G89" s="1956"/>
      <c r="H89" s="1512"/>
      <c r="I89" s="1964"/>
      <c r="J89" s="1961"/>
    </row>
    <row r="90" spans="1:10">
      <c r="A90" s="2000"/>
      <c r="B90" s="1952"/>
      <c r="C90" s="1961" t="s">
        <v>3315</v>
      </c>
      <c r="D90" s="1967"/>
      <c r="E90" s="1967"/>
      <c r="F90" s="1961"/>
      <c r="G90" s="1956"/>
      <c r="H90" s="1512"/>
      <c r="I90" s="1964"/>
      <c r="J90" s="1961"/>
    </row>
    <row r="91" spans="1:10">
      <c r="A91" s="2000"/>
      <c r="B91" s="1952"/>
      <c r="C91" s="1961" t="s">
        <v>3316</v>
      </c>
      <c r="D91" s="1967"/>
      <c r="E91" s="1967"/>
      <c r="F91" s="1961"/>
      <c r="G91" s="1956"/>
      <c r="H91" s="1512"/>
      <c r="I91" s="1964"/>
      <c r="J91" s="1961"/>
    </row>
    <row r="92" spans="1:10">
      <c r="A92" s="2000"/>
      <c r="B92" s="1952"/>
      <c r="C92" s="1961" t="s">
        <v>3317</v>
      </c>
      <c r="D92" s="1967"/>
      <c r="E92" s="1967"/>
      <c r="F92" s="1961"/>
      <c r="G92" s="1956"/>
      <c r="H92" s="1512"/>
      <c r="I92" s="1964"/>
      <c r="J92" s="1961"/>
    </row>
    <row r="93" spans="1:10">
      <c r="A93" s="2000"/>
      <c r="B93" s="1952"/>
      <c r="C93" s="1961" t="s">
        <v>3318</v>
      </c>
      <c r="D93" s="1967"/>
      <c r="E93" s="1967"/>
      <c r="F93" s="1961"/>
      <c r="G93" s="1956"/>
      <c r="H93" s="1512"/>
      <c r="I93" s="1964"/>
      <c r="J93" s="1961"/>
    </row>
    <row r="94" spans="1:10">
      <c r="A94" s="2000"/>
      <c r="B94" s="1952"/>
      <c r="C94" s="1961" t="s">
        <v>3319</v>
      </c>
      <c r="D94" s="1967"/>
      <c r="E94" s="1967"/>
      <c r="F94" s="1961"/>
      <c r="G94" s="1956"/>
      <c r="H94" s="1512"/>
      <c r="I94" s="1964"/>
      <c r="J94" s="1961"/>
    </row>
    <row r="95" spans="1:10">
      <c r="A95" s="2000"/>
      <c r="B95" s="1952"/>
      <c r="C95" s="1961" t="s">
        <v>3320</v>
      </c>
      <c r="D95" s="1967"/>
      <c r="E95" s="1967"/>
      <c r="F95" s="1961"/>
      <c r="G95" s="1956"/>
      <c r="H95" s="1512"/>
      <c r="I95" s="1964"/>
      <c r="J95" s="1961"/>
    </row>
    <row r="96" spans="1:10">
      <c r="A96" s="2000"/>
      <c r="B96" s="1952"/>
      <c r="C96" s="1961" t="s">
        <v>3321</v>
      </c>
      <c r="D96" s="1967"/>
      <c r="E96" s="1967"/>
      <c r="F96" s="1961"/>
      <c r="G96" s="1956"/>
      <c r="H96" s="1512"/>
      <c r="I96" s="1964"/>
      <c r="J96" s="1961"/>
    </row>
    <row r="97" spans="1:10">
      <c r="A97" s="2000"/>
      <c r="B97" s="1952"/>
      <c r="C97" s="1961" t="s">
        <v>3322</v>
      </c>
      <c r="D97" s="1967"/>
      <c r="E97" s="1967"/>
      <c r="F97" s="1961"/>
      <c r="G97" s="1956"/>
      <c r="H97" s="1512"/>
      <c r="I97" s="1964" t="s">
        <v>3241</v>
      </c>
      <c r="J97" s="1961"/>
    </row>
    <row r="98" spans="1:10" ht="25.5" customHeight="1">
      <c r="A98" s="2000"/>
      <c r="B98" s="1952"/>
      <c r="C98" s="1974" t="s">
        <v>3323</v>
      </c>
      <c r="D98" s="1967"/>
      <c r="E98" s="1967"/>
      <c r="F98" s="1961"/>
      <c r="G98" s="1956"/>
      <c r="H98" s="1512"/>
      <c r="I98" s="1964"/>
      <c r="J98" s="1961"/>
    </row>
    <row r="99" spans="1:10" ht="25.5" customHeight="1">
      <c r="A99" s="2000"/>
      <c r="B99" s="1952"/>
      <c r="C99" s="1971" t="s">
        <v>3324</v>
      </c>
      <c r="D99" s="1967" t="s">
        <v>3186</v>
      </c>
      <c r="E99" s="1967" t="s">
        <v>3325</v>
      </c>
      <c r="F99" s="2004" t="s">
        <v>3210</v>
      </c>
      <c r="G99" s="1956"/>
      <c r="H99" s="1512"/>
      <c r="I99" s="1964" t="s">
        <v>3326</v>
      </c>
      <c r="J99" s="1967" t="s">
        <v>2369</v>
      </c>
    </row>
    <row r="100" spans="1:10" ht="25.5" customHeight="1">
      <c r="A100" s="2000"/>
      <c r="B100" s="1952"/>
      <c r="C100" s="1971" t="s">
        <v>3327</v>
      </c>
      <c r="D100" s="1964"/>
      <c r="E100" s="1964"/>
      <c r="F100" s="2004" t="s">
        <v>3213</v>
      </c>
      <c r="G100" s="1956"/>
      <c r="H100" s="1512"/>
      <c r="I100" s="1964"/>
      <c r="J100" s="1958" t="s">
        <v>371</v>
      </c>
    </row>
    <row r="101" spans="1:10" ht="25.5" customHeight="1">
      <c r="A101" s="2000"/>
      <c r="B101" s="1952"/>
      <c r="C101" s="2019" t="s">
        <v>3328</v>
      </c>
      <c r="D101" s="1964" t="s">
        <v>3329</v>
      </c>
      <c r="E101" s="1967" t="s">
        <v>1909</v>
      </c>
      <c r="F101" s="2020" t="s">
        <v>3210</v>
      </c>
      <c r="G101" s="1956"/>
      <c r="H101" s="1512"/>
      <c r="I101" s="1964" t="s">
        <v>3202</v>
      </c>
      <c r="J101" s="1967" t="s">
        <v>2369</v>
      </c>
    </row>
    <row r="102" spans="1:10" ht="25.5" customHeight="1">
      <c r="A102" s="2000"/>
      <c r="B102" s="1952"/>
      <c r="C102" s="2019" t="s">
        <v>3330</v>
      </c>
      <c r="D102" s="1967"/>
      <c r="E102" s="1967"/>
      <c r="F102" s="2020" t="s">
        <v>3331</v>
      </c>
      <c r="G102" s="1956"/>
      <c r="H102" s="1512"/>
      <c r="I102" s="1964"/>
      <c r="J102" s="1958" t="s">
        <v>371</v>
      </c>
    </row>
    <row r="103" spans="1:10" ht="25.5" customHeight="1">
      <c r="A103" s="2000"/>
      <c r="B103" s="1952"/>
      <c r="C103" s="2019" t="s">
        <v>3332</v>
      </c>
      <c r="D103" s="1964"/>
      <c r="E103" s="1964"/>
      <c r="F103" s="2020" t="s">
        <v>3001</v>
      </c>
      <c r="G103" s="1956"/>
      <c r="H103" s="1512"/>
      <c r="I103" s="1964"/>
      <c r="J103" s="1958"/>
    </row>
    <row r="104" spans="1:10" ht="25.5" customHeight="1">
      <c r="A104" s="2000"/>
      <c r="B104" s="1952"/>
      <c r="C104" s="2021" t="s">
        <v>3333</v>
      </c>
      <c r="D104" s="1512" t="s">
        <v>3334</v>
      </c>
      <c r="E104" s="1967" t="s">
        <v>1909</v>
      </c>
      <c r="F104" s="2020" t="s">
        <v>3335</v>
      </c>
      <c r="G104" s="1956"/>
      <c r="H104" s="1512"/>
      <c r="I104" s="1964" t="s">
        <v>3202</v>
      </c>
      <c r="J104" s="1967" t="s">
        <v>2369</v>
      </c>
    </row>
    <row r="105" spans="1:10" ht="25.5" customHeight="1">
      <c r="A105" s="2000"/>
      <c r="B105" s="1952"/>
      <c r="C105" s="2008" t="s">
        <v>3336</v>
      </c>
      <c r="D105" s="1512" t="s">
        <v>3337</v>
      </c>
      <c r="E105" s="2003"/>
      <c r="F105" s="2020" t="s">
        <v>3338</v>
      </c>
      <c r="G105" s="1956"/>
      <c r="H105" s="1512"/>
      <c r="I105" s="1964"/>
      <c r="J105" s="1958" t="s">
        <v>371</v>
      </c>
    </row>
    <row r="106" spans="1:10" ht="25.5" customHeight="1">
      <c r="A106" s="2000"/>
      <c r="B106" s="1952"/>
      <c r="C106" s="2008" t="s">
        <v>3339</v>
      </c>
      <c r="D106" s="2003"/>
      <c r="E106" s="2003"/>
      <c r="F106" s="2020"/>
      <c r="G106" s="1956"/>
      <c r="H106" s="1512"/>
      <c r="I106" s="1964"/>
      <c r="J106" s="2004"/>
    </row>
    <row r="107" spans="1:10" ht="25.5" customHeight="1">
      <c r="A107" s="2000"/>
      <c r="B107" s="1952"/>
      <c r="C107" s="2008" t="s">
        <v>3340</v>
      </c>
      <c r="D107" s="1964" t="s">
        <v>3341</v>
      </c>
      <c r="E107" s="1512" t="s">
        <v>3342</v>
      </c>
      <c r="F107" s="2004" t="s">
        <v>3335</v>
      </c>
      <c r="G107" s="1956"/>
      <c r="H107" s="1512"/>
      <c r="I107" s="1964" t="s">
        <v>3202</v>
      </c>
      <c r="J107" s="1967" t="s">
        <v>2369</v>
      </c>
    </row>
    <row r="108" spans="1:10" ht="25.5" customHeight="1">
      <c r="A108" s="2000"/>
      <c r="B108" s="1952"/>
      <c r="C108" s="2008" t="s">
        <v>3343</v>
      </c>
      <c r="D108" s="1" t="s">
        <v>3344</v>
      </c>
      <c r="E108" s="1964"/>
      <c r="F108" s="2004" t="s">
        <v>3345</v>
      </c>
      <c r="G108" s="1956"/>
      <c r="H108" s="1512"/>
      <c r="I108" s="1964"/>
      <c r="J108" s="1958" t="s">
        <v>371</v>
      </c>
    </row>
    <row r="109" spans="1:10" ht="25.5" customHeight="1">
      <c r="A109" s="2000"/>
      <c r="B109" s="1952"/>
      <c r="C109" s="2022" t="s">
        <v>3346</v>
      </c>
      <c r="D109" s="1991" t="s">
        <v>3347</v>
      </c>
      <c r="E109" s="1964"/>
      <c r="F109" s="2004" t="s">
        <v>3348</v>
      </c>
      <c r="G109" s="1956"/>
      <c r="H109" s="1512"/>
      <c r="I109" s="1964"/>
      <c r="J109" s="2004"/>
    </row>
    <row r="110" spans="1:10" ht="25.5" customHeight="1">
      <c r="A110" s="2000"/>
      <c r="B110" s="1952"/>
      <c r="C110" s="2017" t="s">
        <v>3349</v>
      </c>
      <c r="D110" s="1512" t="s">
        <v>3334</v>
      </c>
      <c r="E110" s="1512" t="s">
        <v>3342</v>
      </c>
      <c r="G110" s="1975"/>
      <c r="H110" s="1956"/>
      <c r="I110" s="1964" t="s">
        <v>3350</v>
      </c>
      <c r="J110" s="1961"/>
    </row>
    <row r="111" spans="1:10" ht="25.5" customHeight="1">
      <c r="A111" s="2000"/>
      <c r="B111" s="1952"/>
      <c r="C111" s="2017" t="s">
        <v>3351</v>
      </c>
      <c r="D111" s="1512" t="s">
        <v>3337</v>
      </c>
      <c r="E111" s="1512"/>
      <c r="F111" s="1989"/>
      <c r="G111" s="1975"/>
      <c r="H111" s="1956"/>
      <c r="I111" s="1964"/>
      <c r="J111" s="1961"/>
    </row>
    <row r="112" spans="1:10" ht="25.5" customHeight="1">
      <c r="A112" s="2000"/>
      <c r="B112" s="1952"/>
      <c r="C112" s="2023" t="s">
        <v>3352</v>
      </c>
      <c r="D112" s="1512"/>
      <c r="E112" s="1512"/>
      <c r="F112" s="1989"/>
      <c r="G112" s="1975"/>
      <c r="H112" s="1956"/>
      <c r="I112" s="1964"/>
      <c r="J112" s="1961"/>
    </row>
    <row r="113" spans="1:10" ht="25.5" customHeight="1">
      <c r="A113" s="2000"/>
      <c r="B113" s="1952"/>
      <c r="C113" s="2023" t="s">
        <v>3353</v>
      </c>
      <c r="D113" s="1512" t="s">
        <v>3354</v>
      </c>
      <c r="E113" s="1512"/>
      <c r="F113" s="1989"/>
      <c r="G113" s="1975"/>
      <c r="H113" s="1956"/>
      <c r="I113" s="1964" t="s">
        <v>3355</v>
      </c>
      <c r="J113" s="1967" t="s">
        <v>2369</v>
      </c>
    </row>
    <row r="114" spans="1:10" ht="25.5" customHeight="1">
      <c r="A114" s="2000"/>
      <c r="B114" s="1952"/>
      <c r="C114" s="2023" t="s">
        <v>3356</v>
      </c>
      <c r="D114" s="1512"/>
      <c r="E114" s="1512"/>
      <c r="F114" s="1989"/>
      <c r="G114" s="1975"/>
      <c r="H114" s="1956"/>
      <c r="I114" s="1964"/>
      <c r="J114" s="1958" t="s">
        <v>371</v>
      </c>
    </row>
    <row r="115" spans="1:10" ht="25.5" customHeight="1">
      <c r="A115" s="2000"/>
      <c r="B115" s="1952"/>
      <c r="C115" s="2023" t="s">
        <v>3357</v>
      </c>
      <c r="D115" s="1512" t="s">
        <v>3358</v>
      </c>
      <c r="E115" s="1512"/>
      <c r="F115" s="1989"/>
      <c r="G115" s="1975"/>
      <c r="H115" s="1956"/>
      <c r="I115" s="1964" t="s">
        <v>3355</v>
      </c>
      <c r="J115" s="1967" t="s">
        <v>2369</v>
      </c>
    </row>
    <row r="116" spans="1:10" ht="25.5" customHeight="1">
      <c r="A116" s="2000"/>
      <c r="B116" s="1952"/>
      <c r="C116" s="2023" t="s">
        <v>3359</v>
      </c>
      <c r="D116" s="1512"/>
      <c r="E116" s="1512"/>
      <c r="F116" s="1989"/>
      <c r="G116" s="1975"/>
      <c r="H116" s="1956"/>
      <c r="I116" s="1964"/>
      <c r="J116" s="1958" t="s">
        <v>371</v>
      </c>
    </row>
    <row r="117" spans="1:10" ht="25.5" customHeight="1">
      <c r="A117" s="2000"/>
      <c r="B117" s="1952"/>
      <c r="C117" s="2023" t="s">
        <v>3360</v>
      </c>
      <c r="D117" s="1512"/>
      <c r="E117" s="1512"/>
      <c r="F117" s="1989"/>
      <c r="G117" s="1975"/>
      <c r="H117" s="1956"/>
      <c r="I117" s="1964"/>
      <c r="J117" s="1961"/>
    </row>
    <row r="118" spans="1:10" ht="25.5" customHeight="1">
      <c r="A118" s="2000"/>
      <c r="B118" s="1952"/>
      <c r="C118" s="2023" t="s">
        <v>3361</v>
      </c>
      <c r="D118" s="1512" t="s">
        <v>3358</v>
      </c>
      <c r="E118" s="1512"/>
      <c r="F118" s="1989"/>
      <c r="G118" s="1975"/>
      <c r="H118" s="1956"/>
      <c r="I118" s="1964" t="s">
        <v>3362</v>
      </c>
      <c r="J118" s="1967" t="s">
        <v>2369</v>
      </c>
    </row>
    <row r="119" spans="1:10" ht="25.5" customHeight="1">
      <c r="A119" s="2000"/>
      <c r="B119" s="1952"/>
      <c r="C119" s="2023" t="s">
        <v>3363</v>
      </c>
      <c r="D119" s="1512" t="s">
        <v>3364</v>
      </c>
      <c r="E119" s="1512"/>
      <c r="F119" s="1989"/>
      <c r="G119" s="1975"/>
      <c r="H119" s="1956"/>
      <c r="I119" s="1964"/>
      <c r="J119" s="1958" t="s">
        <v>371</v>
      </c>
    </row>
    <row r="120" spans="1:10" ht="25.5" customHeight="1">
      <c r="A120" s="2000"/>
      <c r="B120" s="1952"/>
      <c r="C120" s="2017" t="s">
        <v>3365</v>
      </c>
      <c r="D120" s="1512" t="s">
        <v>3354</v>
      </c>
      <c r="E120" s="1512"/>
      <c r="F120" s="1989"/>
      <c r="G120" s="1975"/>
      <c r="H120" s="1956"/>
      <c r="I120" s="1964" t="s">
        <v>3366</v>
      </c>
      <c r="J120" s="1967" t="s">
        <v>2369</v>
      </c>
    </row>
    <row r="121" spans="1:10" ht="25.5" customHeight="1">
      <c r="A121" s="2000"/>
      <c r="B121" s="1952"/>
      <c r="C121" s="2023" t="s">
        <v>3367</v>
      </c>
      <c r="D121" s="1512" t="s">
        <v>3368</v>
      </c>
      <c r="E121" s="1512"/>
      <c r="F121" s="1989"/>
      <c r="G121" s="1975"/>
      <c r="H121" s="1956"/>
      <c r="I121" s="1964"/>
      <c r="J121" s="1958" t="s">
        <v>371</v>
      </c>
    </row>
    <row r="122" spans="1:10" ht="25.5" customHeight="1">
      <c r="A122" s="2000"/>
      <c r="B122" s="1952"/>
      <c r="C122" s="2023" t="s">
        <v>3369</v>
      </c>
      <c r="D122" s="1512"/>
      <c r="E122" s="1512"/>
      <c r="F122" s="1989"/>
      <c r="G122" s="1975"/>
      <c r="H122" s="1956"/>
      <c r="I122" s="1964"/>
      <c r="J122" s="1961"/>
    </row>
    <row r="123" spans="1:10" ht="25.5" customHeight="1">
      <c r="A123" s="2000"/>
      <c r="B123" s="1952"/>
      <c r="C123" s="2024" t="s">
        <v>4156</v>
      </c>
      <c r="D123" s="1512"/>
      <c r="E123" s="1512"/>
      <c r="F123" s="1989"/>
      <c r="G123" s="1512"/>
      <c r="H123" s="1512"/>
      <c r="I123" s="1512"/>
      <c r="J123" s="1512"/>
    </row>
    <row r="124" spans="1:10" ht="25.5" customHeight="1">
      <c r="A124" s="2000"/>
      <c r="B124" s="1952"/>
      <c r="C124" s="2025" t="s">
        <v>4157</v>
      </c>
      <c r="D124" s="1512"/>
      <c r="E124" s="1512"/>
      <c r="F124" s="1989"/>
      <c r="G124" s="1512"/>
      <c r="H124" s="1512"/>
      <c r="I124" s="1512"/>
      <c r="J124" s="1512"/>
    </row>
    <row r="125" spans="1:10" ht="25.5" customHeight="1">
      <c r="A125" s="2000"/>
      <c r="B125" s="1952"/>
      <c r="C125" s="2026" t="s">
        <v>4158</v>
      </c>
      <c r="D125" s="1512"/>
      <c r="E125" s="1512"/>
      <c r="F125" s="1989"/>
      <c r="G125" s="1512"/>
      <c r="H125" s="1512"/>
      <c r="I125" s="1512"/>
      <c r="J125" s="1512"/>
    </row>
    <row r="126" spans="1:10" ht="25.5" customHeight="1">
      <c r="A126" s="2000"/>
      <c r="B126" s="1952"/>
      <c r="C126" s="2026" t="s">
        <v>3370</v>
      </c>
      <c r="D126" s="1512"/>
      <c r="E126" s="1512"/>
      <c r="F126" s="1989"/>
      <c r="G126" s="1512"/>
      <c r="H126" s="1512"/>
      <c r="I126" s="1512"/>
      <c r="J126" s="1512"/>
    </row>
    <row r="127" spans="1:10" ht="25.5" customHeight="1">
      <c r="A127" s="2000"/>
      <c r="B127" s="1952"/>
      <c r="C127" s="2026" t="s">
        <v>4159</v>
      </c>
      <c r="D127" s="1512"/>
      <c r="E127" s="1512"/>
      <c r="F127" s="1989"/>
      <c r="G127" s="1512"/>
      <c r="H127" s="1512"/>
      <c r="I127" s="1512"/>
      <c r="J127" s="1512"/>
    </row>
    <row r="128" spans="1:10" ht="25.5" customHeight="1">
      <c r="A128" s="2000"/>
      <c r="B128" s="1952"/>
      <c r="C128" s="1993" t="s">
        <v>3385</v>
      </c>
      <c r="D128" s="1512"/>
      <c r="E128" s="1512"/>
      <c r="F128" s="1989"/>
      <c r="G128" s="1512"/>
      <c r="H128" s="1512"/>
      <c r="I128" s="1512"/>
      <c r="J128" s="1512"/>
    </row>
    <row r="129" spans="1:10" ht="25.5" customHeight="1">
      <c r="A129" s="2000"/>
      <c r="B129" s="1952"/>
      <c r="C129" s="1993" t="s">
        <v>3386</v>
      </c>
      <c r="D129" s="1512"/>
      <c r="E129" s="1512"/>
      <c r="F129" s="1989"/>
      <c r="G129" s="1512"/>
      <c r="H129" s="1512"/>
      <c r="I129" s="1512"/>
      <c r="J129" s="1512"/>
    </row>
    <row r="130" spans="1:10" ht="25.5" customHeight="1">
      <c r="A130" s="2000"/>
      <c r="B130" s="1952"/>
      <c r="C130" s="1993" t="s">
        <v>3371</v>
      </c>
      <c r="D130" s="1512"/>
      <c r="E130" s="1512"/>
      <c r="F130" s="1989"/>
      <c r="G130" s="1512"/>
      <c r="H130" s="1512"/>
      <c r="I130" s="1512"/>
      <c r="J130" s="1512"/>
    </row>
    <row r="131" spans="1:10" ht="25.5" customHeight="1">
      <c r="A131" s="2000"/>
      <c r="B131" s="1952"/>
      <c r="C131" s="1993" t="s">
        <v>4160</v>
      </c>
      <c r="D131" s="1512"/>
      <c r="E131" s="1512"/>
      <c r="F131" s="1989"/>
      <c r="G131" s="1512"/>
      <c r="H131" s="1512"/>
      <c r="I131" s="1512"/>
      <c r="J131" s="1512"/>
    </row>
    <row r="132" spans="1:10">
      <c r="A132" s="2000"/>
      <c r="B132" s="1952"/>
      <c r="C132" s="2027" t="s">
        <v>5597</v>
      </c>
      <c r="D132" s="1982"/>
      <c r="E132" s="1982"/>
      <c r="F132" s="2028"/>
      <c r="G132" s="2029"/>
      <c r="H132" s="2029"/>
      <c r="I132" s="1992"/>
      <c r="J132" s="2030"/>
    </row>
    <row r="133" spans="1:10">
      <c r="A133" s="2000"/>
      <c r="B133" s="1952"/>
      <c r="C133" s="2031" t="s">
        <v>3391</v>
      </c>
      <c r="D133" s="1972" t="s">
        <v>3392</v>
      </c>
      <c r="E133" s="1982" t="s">
        <v>1909</v>
      </c>
      <c r="F133" s="2032" t="s">
        <v>3393</v>
      </c>
      <c r="G133" s="2029"/>
      <c r="H133" s="2029"/>
      <c r="I133" s="1992" t="s">
        <v>352</v>
      </c>
      <c r="J133" s="1983" t="s">
        <v>350</v>
      </c>
    </row>
    <row r="134" spans="1:10">
      <c r="A134" s="2000"/>
      <c r="B134" s="1952"/>
      <c r="C134" s="1972"/>
      <c r="D134" s="1972" t="s">
        <v>3394</v>
      </c>
      <c r="E134" s="1982"/>
      <c r="F134" s="2032" t="s">
        <v>3395</v>
      </c>
      <c r="G134" s="2029"/>
      <c r="H134" s="2029"/>
      <c r="I134" s="1992"/>
      <c r="J134" s="1983"/>
    </row>
    <row r="135" spans="1:10">
      <c r="A135" s="2000"/>
      <c r="B135" s="1952"/>
      <c r="C135" s="2033" t="s">
        <v>3396</v>
      </c>
      <c r="D135" s="1972" t="s">
        <v>3397</v>
      </c>
      <c r="E135" s="1972" t="s">
        <v>1909</v>
      </c>
      <c r="F135" s="2032" t="s">
        <v>3398</v>
      </c>
      <c r="G135" s="2029"/>
      <c r="H135" s="2029"/>
      <c r="I135" s="1992" t="s">
        <v>1394</v>
      </c>
      <c r="J135" s="1972" t="s">
        <v>2369</v>
      </c>
    </row>
    <row r="136" spans="1:10">
      <c r="A136" s="2000"/>
      <c r="B136" s="1952"/>
      <c r="C136" s="2033" t="s">
        <v>3399</v>
      </c>
      <c r="D136" s="1972" t="s">
        <v>2486</v>
      </c>
      <c r="E136" s="1982"/>
      <c r="F136" s="2032" t="s">
        <v>3400</v>
      </c>
      <c r="G136" s="2029"/>
      <c r="H136" s="2029"/>
      <c r="I136" s="1992"/>
      <c r="J136" s="1971" t="s">
        <v>371</v>
      </c>
    </row>
    <row r="137" spans="1:10">
      <c r="A137" s="2000"/>
      <c r="B137" s="1952"/>
      <c r="C137" s="2034" t="s">
        <v>3401</v>
      </c>
      <c r="D137" s="1967" t="s">
        <v>3397</v>
      </c>
      <c r="E137" s="1512" t="s">
        <v>1909</v>
      </c>
      <c r="F137" s="1957" t="s">
        <v>3402</v>
      </c>
      <c r="G137" s="1975"/>
      <c r="H137" s="1956"/>
      <c r="I137" s="1964" t="s">
        <v>3403</v>
      </c>
      <c r="J137" s="1967" t="s">
        <v>2369</v>
      </c>
    </row>
    <row r="138" spans="1:10">
      <c r="A138" s="2000"/>
      <c r="B138" s="1952"/>
      <c r="C138" s="2034" t="s">
        <v>3404</v>
      </c>
      <c r="D138" s="1967" t="s">
        <v>2486</v>
      </c>
      <c r="E138" s="1512"/>
      <c r="F138" s="1957" t="s">
        <v>3405</v>
      </c>
      <c r="G138" s="1975"/>
      <c r="H138" s="1956"/>
      <c r="I138" s="1964"/>
      <c r="J138" s="1958" t="s">
        <v>371</v>
      </c>
    </row>
    <row r="139" spans="1:10">
      <c r="A139" s="2000"/>
      <c r="B139" s="1952"/>
      <c r="C139" s="2034" t="s">
        <v>3406</v>
      </c>
      <c r="D139" s="1967"/>
      <c r="E139" s="1512"/>
      <c r="F139" s="1957" t="s">
        <v>3407</v>
      </c>
      <c r="G139" s="1975"/>
      <c r="H139" s="1956"/>
      <c r="I139" s="1964"/>
      <c r="J139" s="1958"/>
    </row>
    <row r="140" spans="1:10">
      <c r="A140" s="2000"/>
      <c r="B140" s="1952"/>
      <c r="C140" s="2034" t="s">
        <v>3408</v>
      </c>
      <c r="D140" s="1967"/>
      <c r="E140" s="1512"/>
      <c r="F140" s="1957"/>
      <c r="G140" s="1975"/>
      <c r="H140" s="1956"/>
      <c r="I140" s="1964"/>
      <c r="J140" s="1958"/>
    </row>
    <row r="141" spans="1:10">
      <c r="A141" s="2000"/>
      <c r="B141" s="1952"/>
      <c r="C141" s="2034" t="s">
        <v>3409</v>
      </c>
      <c r="D141" s="1967"/>
      <c r="E141" s="1512"/>
      <c r="F141" s="1957"/>
      <c r="G141" s="1975"/>
      <c r="H141" s="1956"/>
      <c r="I141" s="1964"/>
      <c r="J141" s="1958"/>
    </row>
    <row r="142" spans="1:10">
      <c r="A142" s="2000"/>
      <c r="B142" s="1952"/>
      <c r="C142" s="2034" t="s">
        <v>3410</v>
      </c>
      <c r="D142" s="1967"/>
      <c r="E142" s="1512"/>
      <c r="F142" s="1957"/>
      <c r="G142" s="1975"/>
      <c r="H142" s="1956"/>
      <c r="I142" s="1964"/>
      <c r="J142" s="1958"/>
    </row>
    <row r="143" spans="1:10">
      <c r="A143" s="2000"/>
      <c r="B143" s="1952"/>
      <c r="C143" s="2034" t="s">
        <v>3411</v>
      </c>
      <c r="D143" s="1967"/>
      <c r="E143" s="1512"/>
      <c r="F143" s="1957"/>
      <c r="G143" s="1975"/>
      <c r="H143" s="1956"/>
      <c r="I143" s="1964"/>
      <c r="J143" s="1958"/>
    </row>
    <row r="144" spans="1:10">
      <c r="A144" s="2000"/>
      <c r="B144" s="1952"/>
      <c r="C144" s="2034" t="s">
        <v>3205</v>
      </c>
      <c r="D144" s="1967"/>
      <c r="E144" s="1989"/>
      <c r="F144" s="1989"/>
      <c r="G144" s="1989"/>
      <c r="H144" s="1989"/>
      <c r="I144" s="1989"/>
      <c r="J144" s="1989"/>
    </row>
    <row r="145" spans="1:10">
      <c r="A145" s="2000"/>
      <c r="B145" s="1952"/>
      <c r="C145" s="2021" t="s">
        <v>3412</v>
      </c>
      <c r="D145" s="1967" t="s">
        <v>3397</v>
      </c>
      <c r="E145" s="1512" t="s">
        <v>1909</v>
      </c>
      <c r="F145" s="1989" t="s">
        <v>3413</v>
      </c>
      <c r="G145" s="1989"/>
      <c r="H145" s="1989" t="s">
        <v>1890</v>
      </c>
      <c r="I145" s="1512" t="s">
        <v>1392</v>
      </c>
      <c r="J145" s="1967" t="s">
        <v>2369</v>
      </c>
    </row>
    <row r="146" spans="1:10">
      <c r="A146" s="2000"/>
      <c r="B146" s="1952"/>
      <c r="C146" s="2035" t="s">
        <v>3414</v>
      </c>
      <c r="D146" s="1967" t="s">
        <v>458</v>
      </c>
      <c r="E146" s="1512"/>
      <c r="F146" s="2021" t="s">
        <v>3415</v>
      </c>
      <c r="G146" s="1975"/>
      <c r="H146" s="1956"/>
      <c r="I146" s="1964"/>
      <c r="J146" s="1958" t="s">
        <v>371</v>
      </c>
    </row>
    <row r="147" spans="1:10">
      <c r="A147" s="2000"/>
      <c r="B147" s="1952"/>
      <c r="C147" s="2018" t="s">
        <v>3416</v>
      </c>
      <c r="D147" s="1967" t="s">
        <v>485</v>
      </c>
      <c r="E147" s="1967" t="s">
        <v>1909</v>
      </c>
      <c r="F147" s="1957"/>
      <c r="G147" s="1975"/>
      <c r="H147" s="1956"/>
      <c r="I147" s="1964" t="s">
        <v>3417</v>
      </c>
      <c r="J147" s="1967" t="s">
        <v>2369</v>
      </c>
    </row>
    <row r="148" spans="1:10">
      <c r="A148" s="2036"/>
      <c r="B148" s="1952"/>
      <c r="C148" s="2037" t="s">
        <v>3418</v>
      </c>
      <c r="D148" s="1967" t="s">
        <v>458</v>
      </c>
      <c r="E148" s="1967" t="s">
        <v>1909</v>
      </c>
      <c r="F148" s="1957"/>
      <c r="G148" s="1975"/>
      <c r="H148" s="1956"/>
      <c r="I148" s="1964" t="s">
        <v>1531</v>
      </c>
      <c r="J148" s="1958" t="s">
        <v>371</v>
      </c>
    </row>
    <row r="149" spans="1:10">
      <c r="A149" s="2036"/>
      <c r="B149" s="1952"/>
      <c r="C149" s="2017" t="s">
        <v>3419</v>
      </c>
      <c r="D149" s="1967" t="s">
        <v>533</v>
      </c>
      <c r="E149" s="1967" t="s">
        <v>1909</v>
      </c>
      <c r="F149" s="1957"/>
      <c r="G149" s="1975"/>
      <c r="H149" s="1956"/>
      <c r="I149" s="1964" t="s">
        <v>3420</v>
      </c>
      <c r="J149" s="1961" t="s">
        <v>350</v>
      </c>
    </row>
    <row r="150" spans="1:10">
      <c r="A150" s="2036"/>
      <c r="B150" s="1952"/>
      <c r="C150" s="2038"/>
      <c r="D150" s="1512"/>
      <c r="E150" s="1512"/>
      <c r="F150" s="1989"/>
      <c r="G150" s="1512"/>
      <c r="H150" s="1512"/>
      <c r="I150" s="2039" t="s">
        <v>3421</v>
      </c>
      <c r="J150" s="1967" t="s">
        <v>2369</v>
      </c>
    </row>
    <row r="151" spans="1:10">
      <c r="A151" s="2036"/>
      <c r="B151" s="1952"/>
      <c r="C151" s="2038" t="s">
        <v>3422</v>
      </c>
      <c r="D151" s="1512" t="s">
        <v>3186</v>
      </c>
      <c r="E151" s="1967" t="s">
        <v>1909</v>
      </c>
      <c r="F151" s="2021" t="s">
        <v>3423</v>
      </c>
      <c r="G151" s="1512"/>
      <c r="H151" s="1512"/>
      <c r="I151" s="950" t="s">
        <v>3424</v>
      </c>
      <c r="J151" s="1967"/>
    </row>
    <row r="152" spans="1:10">
      <c r="A152" s="2036"/>
      <c r="B152" s="1952"/>
      <c r="C152" s="2038" t="s">
        <v>3425</v>
      </c>
      <c r="D152" s="1512" t="s">
        <v>485</v>
      </c>
      <c r="E152" s="1512"/>
      <c r="F152" s="2021" t="s">
        <v>3426</v>
      </c>
      <c r="G152" s="1512"/>
      <c r="H152" s="1512"/>
      <c r="I152" s="2039"/>
      <c r="J152" s="1967"/>
    </row>
    <row r="153" spans="1:10">
      <c r="A153" s="2036"/>
      <c r="B153" s="1952"/>
      <c r="C153" s="2040" t="s">
        <v>3427</v>
      </c>
      <c r="D153" s="1512"/>
      <c r="E153" s="1512"/>
      <c r="F153" s="2021"/>
      <c r="G153" s="1512"/>
      <c r="H153" s="1512"/>
      <c r="I153" s="1512"/>
      <c r="J153" s="1958" t="s">
        <v>371</v>
      </c>
    </row>
    <row r="154" spans="1:10">
      <c r="A154" s="2036"/>
      <c r="B154" s="1952"/>
      <c r="C154" s="2041" t="s">
        <v>3428</v>
      </c>
      <c r="D154" s="1978" t="s">
        <v>3429</v>
      </c>
      <c r="E154" s="1983"/>
      <c r="F154" s="1983"/>
      <c r="G154" s="2042">
        <v>2000</v>
      </c>
      <c r="H154" s="1992" t="s">
        <v>319</v>
      </c>
      <c r="I154" s="1992" t="s">
        <v>1588</v>
      </c>
      <c r="J154" s="1967" t="s">
        <v>2369</v>
      </c>
    </row>
    <row r="155" spans="1:10">
      <c r="A155" s="2036"/>
      <c r="B155" s="1952"/>
      <c r="C155" s="1986" t="s">
        <v>3430</v>
      </c>
      <c r="D155" s="1981" t="s">
        <v>960</v>
      </c>
      <c r="E155" s="1983"/>
      <c r="F155" s="1983"/>
      <c r="G155" s="1983"/>
      <c r="H155" s="1983"/>
      <c r="I155" s="1981"/>
      <c r="J155" s="1983"/>
    </row>
    <row r="156" spans="1:10">
      <c r="A156" s="2036"/>
      <c r="B156" s="1952"/>
      <c r="C156" s="2041" t="s">
        <v>3431</v>
      </c>
      <c r="D156" s="1979"/>
      <c r="E156" s="1983"/>
      <c r="F156" s="1983"/>
      <c r="G156" s="1983"/>
      <c r="H156" s="1983"/>
      <c r="I156" s="1980"/>
      <c r="J156" s="1983"/>
    </row>
    <row r="157" spans="1:10" s="917" customFormat="1">
      <c r="A157" s="2043"/>
      <c r="B157" s="2044"/>
      <c r="C157" s="1961" t="s">
        <v>5598</v>
      </c>
      <c r="D157" s="1956" t="s">
        <v>3373</v>
      </c>
      <c r="E157" s="1972" t="s">
        <v>1909</v>
      </c>
      <c r="F157" s="1961"/>
      <c r="G157" s="1976">
        <v>3000</v>
      </c>
      <c r="H157" s="1992" t="s">
        <v>319</v>
      </c>
      <c r="I157" s="1964" t="s">
        <v>3606</v>
      </c>
      <c r="J157" s="1958" t="s">
        <v>371</v>
      </c>
    </row>
    <row r="158" spans="1:10" s="917" customFormat="1">
      <c r="A158" s="2043"/>
      <c r="B158" s="1986"/>
      <c r="C158" s="1961"/>
      <c r="D158" s="2045" t="s">
        <v>3376</v>
      </c>
      <c r="E158" s="1967"/>
      <c r="F158" s="1961"/>
      <c r="G158" s="1956"/>
      <c r="H158" s="1512"/>
      <c r="I158" s="1964"/>
      <c r="J158" s="1967" t="s">
        <v>2369</v>
      </c>
    </row>
    <row r="159" spans="1:10" s="917" customFormat="1">
      <c r="A159" s="2043"/>
      <c r="B159" s="1986"/>
      <c r="C159" s="1983" t="s">
        <v>6</v>
      </c>
      <c r="D159" s="1967"/>
      <c r="E159" s="1967"/>
      <c r="F159" s="1961"/>
      <c r="G159" s="1956">
        <v>5000</v>
      </c>
      <c r="H159" s="1512" t="s">
        <v>5599</v>
      </c>
      <c r="I159" s="1964"/>
      <c r="J159" s="1961"/>
    </row>
    <row r="160" spans="1:10" s="917" customFormat="1">
      <c r="A160" s="2043"/>
      <c r="B160" s="1986"/>
      <c r="C160" s="1983"/>
      <c r="D160" s="1967"/>
      <c r="E160" s="1967"/>
      <c r="F160" s="1961" t="s">
        <v>427</v>
      </c>
      <c r="G160" s="2046">
        <f>G157+G154</f>
        <v>5000</v>
      </c>
      <c r="H160" s="1992" t="s">
        <v>319</v>
      </c>
      <c r="I160" s="1964"/>
      <c r="J160" s="1961"/>
    </row>
    <row r="161" spans="6:7" s="917" customFormat="1">
      <c r="F161" s="917" t="s">
        <v>579</v>
      </c>
      <c r="G161" s="2047">
        <f>G160+G159</f>
        <v>10000</v>
      </c>
    </row>
    <row r="162" spans="6:7" s="917" customFormat="1"/>
    <row r="163" spans="6:7" s="917" customFormat="1"/>
    <row r="164" spans="6:7" s="917" customFormat="1"/>
    <row r="165" spans="6:7" s="917" customFormat="1"/>
    <row r="166" spans="6:7" s="917" customFormat="1"/>
    <row r="167" spans="6:7" s="917" customFormat="1"/>
    <row r="168" spans="6:7" s="917" customFormat="1"/>
    <row r="169" spans="6:7" s="917" customFormat="1"/>
    <row r="170" spans="6:7" s="917" customFormat="1"/>
    <row r="171" spans="6:7" s="917" customFormat="1"/>
    <row r="172" spans="6:7" s="917" customFormat="1"/>
    <row r="173" spans="6:7" s="917" customFormat="1"/>
    <row r="174" spans="6:7" s="917" customFormat="1"/>
    <row r="175" spans="6:7" s="917" customFormat="1"/>
    <row r="176" spans="6:7" s="917" customFormat="1"/>
    <row r="177" s="917" customFormat="1"/>
  </sheetData>
  <mergeCells count="10">
    <mergeCell ref="F24:F25"/>
    <mergeCell ref="G24:H24"/>
    <mergeCell ref="I24:I25"/>
    <mergeCell ref="J24:J25"/>
    <mergeCell ref="A1:H1"/>
    <mergeCell ref="A2:H2"/>
    <mergeCell ref="A24:B24"/>
    <mergeCell ref="C24:C25"/>
    <mergeCell ref="D24:D25"/>
    <mergeCell ref="E24:E25"/>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10" workbookViewId="0">
      <selection activeCell="I89" sqref="I89"/>
    </sheetView>
  </sheetViews>
  <sheetFormatPr defaultColWidth="9.125" defaultRowHeight="21"/>
  <cols>
    <col min="1" max="1" width="9.125" style="1"/>
    <col min="2" max="2" width="5.625" style="1" customWidth="1"/>
    <col min="3" max="3" width="49.625" style="1" customWidth="1"/>
    <col min="4" max="4" width="18.125" style="1" customWidth="1"/>
    <col min="5" max="5" width="13.625" style="1" customWidth="1"/>
    <col min="6" max="6" width="16.625" style="1" customWidth="1"/>
    <col min="7" max="7" width="9.25" style="861" customWidth="1"/>
    <col min="8" max="8" width="9.25" style="1" customWidth="1"/>
    <col min="9" max="9" width="17.875" style="1" customWidth="1"/>
    <col min="10" max="10" width="10.125" style="1" customWidth="1"/>
    <col min="11" max="16384" width="9.125" style="1"/>
  </cols>
  <sheetData>
    <row r="1" spans="1:10">
      <c r="A1" s="3157" t="s">
        <v>2347</v>
      </c>
      <c r="B1" s="3157"/>
      <c r="C1" s="3157"/>
      <c r="D1" s="3157"/>
      <c r="E1" s="3157"/>
      <c r="F1" s="3157"/>
      <c r="G1" s="3157"/>
      <c r="H1" s="3157"/>
      <c r="I1" s="3157"/>
      <c r="J1" s="3157"/>
    </row>
    <row r="2" spans="1:10">
      <c r="A2" s="3157" t="s">
        <v>5659</v>
      </c>
      <c r="B2" s="3157"/>
      <c r="C2" s="3157"/>
      <c r="D2" s="3157"/>
      <c r="E2" s="3157"/>
      <c r="F2" s="3157"/>
      <c r="G2" s="3157"/>
      <c r="H2" s="3157"/>
      <c r="I2" s="3157"/>
      <c r="J2" s="3157"/>
    </row>
    <row r="3" spans="1:10">
      <c r="A3" s="915" t="s">
        <v>2349</v>
      </c>
      <c r="B3" s="915"/>
    </row>
    <row r="4" spans="1:10">
      <c r="A4" s="915" t="s">
        <v>316</v>
      </c>
      <c r="B4" s="915"/>
      <c r="C4" s="1" t="s">
        <v>5660</v>
      </c>
    </row>
    <row r="5" spans="1:10">
      <c r="A5" s="915" t="s">
        <v>1649</v>
      </c>
      <c r="B5" s="915"/>
      <c r="C5" s="1" t="s">
        <v>5661</v>
      </c>
      <c r="H5" s="989" t="s">
        <v>3594</v>
      </c>
      <c r="J5" s="990"/>
    </row>
    <row r="6" spans="1:10">
      <c r="A6" s="915"/>
      <c r="B6" s="915"/>
      <c r="C6" s="1" t="s">
        <v>5662</v>
      </c>
      <c r="I6" s="989" t="s">
        <v>3594</v>
      </c>
      <c r="J6" s="990"/>
    </row>
    <row r="7" spans="1:10">
      <c r="A7" s="915" t="s">
        <v>1651</v>
      </c>
    </row>
    <row r="9" spans="1:10">
      <c r="A9" s="3345" t="s">
        <v>2363</v>
      </c>
      <c r="B9" s="3346"/>
      <c r="C9" s="3344" t="s">
        <v>1925</v>
      </c>
      <c r="D9" s="3342" t="s">
        <v>1926</v>
      </c>
      <c r="E9" s="3342" t="s">
        <v>1</v>
      </c>
      <c r="F9" s="3342" t="s">
        <v>1928</v>
      </c>
      <c r="G9" s="3347" t="s">
        <v>2</v>
      </c>
      <c r="H9" s="3348"/>
      <c r="I9" s="3342" t="s">
        <v>1439</v>
      </c>
      <c r="J9" s="3344" t="s">
        <v>5</v>
      </c>
    </row>
    <row r="10" spans="1:10">
      <c r="A10" s="2152"/>
      <c r="B10" s="2153"/>
      <c r="C10" s="3344"/>
      <c r="D10" s="3343"/>
      <c r="E10" s="3343"/>
      <c r="F10" s="3343"/>
      <c r="G10" s="1948" t="s">
        <v>3</v>
      </c>
      <c r="H10" s="1948" t="s">
        <v>4</v>
      </c>
      <c r="I10" s="3343"/>
      <c r="J10" s="3344"/>
    </row>
    <row r="11" spans="1:10">
      <c r="A11" s="1997" t="s">
        <v>3166</v>
      </c>
      <c r="B11" s="1950"/>
      <c r="C11" s="991" t="s">
        <v>5663</v>
      </c>
      <c r="D11" s="1995"/>
      <c r="E11" s="1995"/>
      <c r="F11" s="1995"/>
      <c r="G11" s="1995"/>
      <c r="H11" s="1995"/>
      <c r="I11" s="1995"/>
      <c r="J11" s="1995"/>
    </row>
    <row r="12" spans="1:10">
      <c r="A12" s="1998" t="s">
        <v>5664</v>
      </c>
      <c r="B12" s="1952"/>
      <c r="C12" s="991" t="s">
        <v>5658</v>
      </c>
      <c r="D12" s="1995"/>
      <c r="E12" s="1995"/>
      <c r="F12" s="1995"/>
      <c r="G12" s="1995"/>
      <c r="H12" s="1995"/>
      <c r="I12" s="1995"/>
      <c r="J12" s="1995"/>
    </row>
    <row r="13" spans="1:10">
      <c r="A13" s="2000" t="s">
        <v>5665</v>
      </c>
      <c r="B13" s="1952"/>
      <c r="C13" s="3126" t="s">
        <v>3595</v>
      </c>
      <c r="D13" s="1985" t="s">
        <v>3596</v>
      </c>
      <c r="E13" s="1512" t="s">
        <v>1909</v>
      </c>
      <c r="F13" s="2155" t="s">
        <v>5666</v>
      </c>
      <c r="G13" s="2156">
        <v>10000</v>
      </c>
      <c r="H13" s="1512" t="s">
        <v>319</v>
      </c>
      <c r="I13" s="1512" t="s">
        <v>3597</v>
      </c>
      <c r="J13" s="1512" t="s">
        <v>371</v>
      </c>
    </row>
    <row r="14" spans="1:10">
      <c r="A14" s="2001" t="s">
        <v>5667</v>
      </c>
      <c r="B14" s="1952"/>
      <c r="C14" s="2154"/>
      <c r="D14" s="1985" t="s">
        <v>3598</v>
      </c>
      <c r="E14" s="1989"/>
      <c r="F14" s="1989" t="s">
        <v>3599</v>
      </c>
      <c r="G14" s="1989" t="s">
        <v>3600</v>
      </c>
      <c r="H14" s="1989"/>
      <c r="I14" s="1512"/>
      <c r="J14" s="1512" t="s">
        <v>3601</v>
      </c>
    </row>
    <row r="15" spans="1:10">
      <c r="A15" s="2001" t="s">
        <v>5668</v>
      </c>
      <c r="B15" s="1952"/>
      <c r="C15" s="3126" t="s">
        <v>5669</v>
      </c>
      <c r="D15" s="1985"/>
      <c r="E15" s="1512" t="s">
        <v>1909</v>
      </c>
      <c r="F15" s="1989" t="s">
        <v>3602</v>
      </c>
      <c r="G15" s="1989"/>
      <c r="H15" s="1989"/>
      <c r="I15" s="1512" t="s">
        <v>5670</v>
      </c>
      <c r="J15" s="1512" t="s">
        <v>371</v>
      </c>
    </row>
    <row r="16" spans="1:10">
      <c r="A16" s="2001" t="s">
        <v>5671</v>
      </c>
      <c r="B16" s="1952"/>
      <c r="C16" s="2154" t="s">
        <v>3603</v>
      </c>
      <c r="D16" s="1985"/>
      <c r="E16" s="1989"/>
      <c r="F16" s="1989" t="s">
        <v>3604</v>
      </c>
      <c r="G16" s="1989"/>
      <c r="H16" s="1989"/>
      <c r="I16" s="1512"/>
      <c r="J16" s="1512" t="s">
        <v>3601</v>
      </c>
    </row>
    <row r="17" spans="1:10">
      <c r="A17" s="2001" t="s">
        <v>3686</v>
      </c>
      <c r="B17" s="1952"/>
      <c r="C17" s="2154" t="s">
        <v>3605</v>
      </c>
      <c r="D17" s="1985" t="s">
        <v>3608</v>
      </c>
      <c r="E17" s="1512" t="s">
        <v>1909</v>
      </c>
      <c r="F17" s="1989"/>
      <c r="G17" s="2156">
        <v>4200</v>
      </c>
      <c r="H17" s="1512" t="s">
        <v>319</v>
      </c>
      <c r="I17" s="1512" t="s">
        <v>3606</v>
      </c>
      <c r="J17" s="1512" t="s">
        <v>371</v>
      </c>
    </row>
    <row r="18" spans="1:10">
      <c r="A18" s="2001"/>
      <c r="B18" s="1952"/>
      <c r="C18" s="2154" t="s">
        <v>3607</v>
      </c>
      <c r="D18" s="1985" t="s">
        <v>5672</v>
      </c>
      <c r="E18" s="1989"/>
      <c r="F18" s="1989"/>
      <c r="G18" s="1989" t="s">
        <v>5673</v>
      </c>
      <c r="H18" s="1989"/>
      <c r="I18" s="1512"/>
      <c r="J18" s="1512" t="s">
        <v>3601</v>
      </c>
    </row>
    <row r="19" spans="1:10">
      <c r="A19" s="2001"/>
      <c r="B19" s="1952"/>
      <c r="C19" s="2154"/>
      <c r="D19" s="230" t="s">
        <v>5674</v>
      </c>
      <c r="E19" s="1989"/>
      <c r="F19" s="1989"/>
      <c r="G19" s="1989" t="s">
        <v>5675</v>
      </c>
      <c r="H19" s="1989"/>
      <c r="I19" s="1512"/>
      <c r="J19" s="1512"/>
    </row>
    <row r="20" spans="1:10">
      <c r="A20" s="2001"/>
      <c r="B20" s="1952"/>
      <c r="C20" s="2154" t="s">
        <v>3610</v>
      </c>
      <c r="D20" s="1985" t="s">
        <v>3612</v>
      </c>
      <c r="E20" s="1512" t="s">
        <v>1909</v>
      </c>
      <c r="F20" s="1989"/>
      <c r="G20" s="2156">
        <v>2700</v>
      </c>
      <c r="H20" s="1512" t="s">
        <v>319</v>
      </c>
      <c r="I20" s="1512" t="s">
        <v>3606</v>
      </c>
      <c r="J20" s="1512" t="s">
        <v>371</v>
      </c>
    </row>
    <row r="21" spans="1:10">
      <c r="A21" s="2001"/>
      <c r="B21" s="1952"/>
      <c r="C21" s="2154" t="s">
        <v>3611</v>
      </c>
      <c r="D21" s="1985" t="s">
        <v>3609</v>
      </c>
      <c r="E21" s="1985"/>
      <c r="F21" s="1989"/>
      <c r="G21" s="1989" t="s">
        <v>5676</v>
      </c>
      <c r="H21" s="1989"/>
      <c r="I21" s="1512"/>
      <c r="J21" s="1512" t="s">
        <v>3601</v>
      </c>
    </row>
    <row r="22" spans="1:10">
      <c r="A22" s="2001"/>
      <c r="B22" s="1952"/>
      <c r="C22" s="2154"/>
      <c r="D22" s="1985" t="s">
        <v>5677</v>
      </c>
      <c r="E22" s="1989"/>
      <c r="F22" s="1989"/>
      <c r="G22" s="1989" t="s">
        <v>5675</v>
      </c>
      <c r="H22" s="1989"/>
      <c r="I22" s="1512"/>
      <c r="J22" s="1512"/>
    </row>
    <row r="23" spans="1:10">
      <c r="A23" s="2036"/>
      <c r="B23" s="1952"/>
      <c r="C23" s="1492" t="s">
        <v>3613</v>
      </c>
      <c r="D23" s="1985"/>
      <c r="E23" s="1512"/>
      <c r="F23" s="1989"/>
      <c r="G23" s="1989"/>
      <c r="H23" s="1512"/>
      <c r="I23" s="1512"/>
      <c r="J23" s="1512"/>
    </row>
    <row r="24" spans="1:10">
      <c r="A24" s="2036"/>
      <c r="B24" s="1952"/>
      <c r="C24" s="1989" t="s">
        <v>5678</v>
      </c>
      <c r="D24" s="1985" t="s">
        <v>5679</v>
      </c>
      <c r="E24" s="1512" t="s">
        <v>1909</v>
      </c>
      <c r="F24" s="1989" t="s">
        <v>5680</v>
      </c>
      <c r="G24" s="1989"/>
      <c r="H24" s="2157" t="s">
        <v>5681</v>
      </c>
      <c r="I24" s="2157" t="s">
        <v>5682</v>
      </c>
      <c r="J24" s="2158" t="s">
        <v>5683</v>
      </c>
    </row>
    <row r="25" spans="1:10">
      <c r="A25" s="2036"/>
      <c r="B25" s="1952"/>
      <c r="C25" s="1989" t="s">
        <v>5684</v>
      </c>
      <c r="D25" s="1985" t="s">
        <v>5685</v>
      </c>
      <c r="E25" s="1512"/>
      <c r="F25" s="1989" t="s">
        <v>5686</v>
      </c>
      <c r="G25" s="1989"/>
      <c r="H25" s="1512"/>
      <c r="I25" s="1512"/>
      <c r="J25" s="1512"/>
    </row>
    <row r="26" spans="1:10">
      <c r="A26" s="2036"/>
      <c r="B26" s="1952"/>
      <c r="C26" s="1989" t="s">
        <v>5687</v>
      </c>
      <c r="D26" s="1985" t="s">
        <v>5688</v>
      </c>
      <c r="E26" s="1512" t="s">
        <v>1909</v>
      </c>
      <c r="F26" s="1989" t="s">
        <v>5689</v>
      </c>
      <c r="G26" s="1989"/>
      <c r="H26" s="1512" t="s">
        <v>5690</v>
      </c>
      <c r="I26" s="1512" t="s">
        <v>1516</v>
      </c>
      <c r="J26" s="1512" t="s">
        <v>371</v>
      </c>
    </row>
    <row r="27" spans="1:10">
      <c r="A27" s="2036"/>
      <c r="B27" s="1952"/>
      <c r="C27" s="1989" t="s">
        <v>5691</v>
      </c>
      <c r="D27" s="1985"/>
      <c r="E27" s="1512"/>
      <c r="F27" s="1989" t="s">
        <v>5692</v>
      </c>
      <c r="G27" s="1989"/>
      <c r="H27" s="1512"/>
      <c r="I27" s="1512"/>
      <c r="J27" s="1512" t="s">
        <v>3601</v>
      </c>
    </row>
    <row r="28" spans="1:10">
      <c r="A28" s="2036"/>
      <c r="B28" s="1952"/>
      <c r="C28" s="1989"/>
      <c r="D28" s="1985"/>
      <c r="E28" s="1512"/>
      <c r="F28" s="1989" t="s">
        <v>5693</v>
      </c>
      <c r="G28" s="1989"/>
      <c r="H28" s="1512"/>
      <c r="I28" s="1512"/>
      <c r="J28" s="1512"/>
    </row>
    <row r="29" spans="1:10">
      <c r="A29" s="2036"/>
      <c r="B29" s="1952"/>
      <c r="C29" s="1989" t="s">
        <v>5694</v>
      </c>
      <c r="D29" s="1985"/>
      <c r="E29" s="1512"/>
      <c r="F29" s="1989"/>
      <c r="G29" s="1989"/>
      <c r="H29" s="1512"/>
      <c r="I29" s="1512"/>
      <c r="J29" s="1512"/>
    </row>
    <row r="30" spans="1:10">
      <c r="A30" s="2036"/>
      <c r="B30" s="1952"/>
      <c r="C30" s="1989" t="s">
        <v>5695</v>
      </c>
      <c r="D30" s="1985"/>
      <c r="E30" s="1512"/>
      <c r="F30" s="1989"/>
      <c r="G30" s="1989"/>
      <c r="H30" s="1512"/>
      <c r="I30" s="1512"/>
      <c r="J30" s="1512"/>
    </row>
    <row r="31" spans="1:10">
      <c r="A31" s="2036"/>
      <c r="B31" s="1952"/>
      <c r="C31" s="1989" t="s">
        <v>5696</v>
      </c>
      <c r="D31" s="1985" t="s">
        <v>3614</v>
      </c>
      <c r="E31" s="1512" t="s">
        <v>1909</v>
      </c>
      <c r="F31" s="1989" t="s">
        <v>5697</v>
      </c>
      <c r="G31" s="1989"/>
      <c r="H31" s="2159" t="s">
        <v>5690</v>
      </c>
      <c r="I31" s="2159" t="s">
        <v>5698</v>
      </c>
      <c r="J31" s="1512" t="s">
        <v>371</v>
      </c>
    </row>
    <row r="32" spans="1:10">
      <c r="A32" s="2036"/>
      <c r="B32" s="1952"/>
      <c r="C32" s="1989"/>
      <c r="D32" s="1985" t="s">
        <v>3616</v>
      </c>
      <c r="E32" s="1512"/>
      <c r="F32" s="1989" t="s">
        <v>5699</v>
      </c>
      <c r="G32" s="1989"/>
      <c r="H32" s="1512"/>
      <c r="I32" s="1512"/>
      <c r="J32" s="1512" t="s">
        <v>3601</v>
      </c>
    </row>
    <row r="33" spans="1:10">
      <c r="A33" s="2036"/>
      <c r="B33" s="1952"/>
      <c r="C33" s="1989"/>
      <c r="D33" s="1985"/>
      <c r="E33" s="1512"/>
      <c r="F33" s="1989" t="s">
        <v>5700</v>
      </c>
      <c r="G33" s="1989"/>
      <c r="H33" s="1512"/>
      <c r="I33" s="1512"/>
      <c r="J33" s="1512"/>
    </row>
    <row r="34" spans="1:10">
      <c r="A34" s="2036"/>
      <c r="B34" s="1952"/>
      <c r="C34" s="1989"/>
      <c r="D34" s="1985"/>
      <c r="E34" s="1512"/>
      <c r="F34" s="1989" t="s">
        <v>5701</v>
      </c>
      <c r="G34" s="1989"/>
      <c r="H34" s="1989"/>
      <c r="I34" s="1989"/>
      <c r="J34" s="1512"/>
    </row>
    <row r="35" spans="1:10">
      <c r="A35" s="2036"/>
      <c r="B35" s="1952"/>
      <c r="C35" s="1989"/>
      <c r="D35" s="1985"/>
      <c r="E35" s="1512"/>
      <c r="F35" s="1989" t="s">
        <v>5702</v>
      </c>
      <c r="G35" s="1989"/>
      <c r="H35" s="1989"/>
      <c r="I35" s="1989"/>
      <c r="J35" s="1512"/>
    </row>
    <row r="36" spans="1:10">
      <c r="A36" s="2036"/>
      <c r="B36" s="1952"/>
      <c r="C36" s="1989" t="s">
        <v>5703</v>
      </c>
      <c r="D36" s="1985" t="s">
        <v>3614</v>
      </c>
      <c r="E36" s="1512" t="s">
        <v>1909</v>
      </c>
      <c r="F36" s="1989" t="s">
        <v>5697</v>
      </c>
      <c r="G36" s="1989"/>
      <c r="H36" s="1512"/>
      <c r="I36" s="1512"/>
      <c r="J36" s="1512"/>
    </row>
    <row r="37" spans="1:10">
      <c r="A37" s="2036"/>
      <c r="B37" s="1952"/>
      <c r="C37" s="1989" t="s">
        <v>5704</v>
      </c>
      <c r="D37" s="1985" t="s">
        <v>3616</v>
      </c>
      <c r="E37" s="1512"/>
      <c r="F37" s="1989" t="s">
        <v>5699</v>
      </c>
      <c r="G37" s="1989"/>
      <c r="H37" s="1512"/>
      <c r="I37" s="1512"/>
      <c r="J37" s="1512"/>
    </row>
    <row r="38" spans="1:10">
      <c r="A38" s="2036"/>
      <c r="B38" s="1952"/>
      <c r="C38" s="1989" t="s">
        <v>5705</v>
      </c>
      <c r="D38" s="1985"/>
      <c r="E38" s="1512"/>
      <c r="F38" s="1989" t="s">
        <v>5700</v>
      </c>
      <c r="G38" s="1989"/>
      <c r="H38" s="1512"/>
      <c r="I38" s="1512"/>
      <c r="J38" s="1512"/>
    </row>
    <row r="39" spans="1:10">
      <c r="A39" s="2036"/>
      <c r="B39" s="1952"/>
      <c r="C39" s="1989"/>
      <c r="D39" s="1985"/>
      <c r="E39" s="1512"/>
      <c r="F39" s="1989" t="s">
        <v>5701</v>
      </c>
      <c r="G39" s="1989"/>
      <c r="H39" s="1512"/>
      <c r="I39" s="1512"/>
      <c r="J39" s="1512"/>
    </row>
    <row r="40" spans="1:10">
      <c r="A40" s="2036"/>
      <c r="B40" s="1952"/>
      <c r="D40" s="1985"/>
      <c r="E40" s="1512"/>
      <c r="F40" s="1989" t="s">
        <v>5702</v>
      </c>
      <c r="G40" s="1989"/>
      <c r="H40" s="1512"/>
      <c r="I40" s="1989"/>
      <c r="J40" s="1989"/>
    </row>
    <row r="41" spans="1:10">
      <c r="A41" s="2036"/>
      <c r="B41" s="1952"/>
      <c r="C41" s="1989" t="s">
        <v>5706</v>
      </c>
      <c r="D41" s="1985" t="s">
        <v>2438</v>
      </c>
      <c r="E41" s="1512"/>
      <c r="F41" s="1989"/>
      <c r="G41" s="1989"/>
      <c r="H41" s="1512"/>
      <c r="I41" s="1512" t="s">
        <v>3617</v>
      </c>
      <c r="J41" s="1512" t="s">
        <v>371</v>
      </c>
    </row>
    <row r="42" spans="1:10">
      <c r="A42" s="2036"/>
      <c r="B42" s="1952"/>
      <c r="C42" s="1989"/>
      <c r="E42" s="1512"/>
      <c r="F42" s="1989"/>
      <c r="G42" s="1989"/>
      <c r="H42" s="1512"/>
      <c r="I42" s="1512"/>
      <c r="J42" s="1512" t="s">
        <v>3601</v>
      </c>
    </row>
    <row r="43" spans="1:10">
      <c r="A43" s="2036"/>
      <c r="B43" s="1952"/>
      <c r="C43" s="1492" t="s">
        <v>3620</v>
      </c>
      <c r="D43" s="1985" t="s">
        <v>3618</v>
      </c>
      <c r="E43" s="1512" t="s">
        <v>1909</v>
      </c>
      <c r="F43" s="1990"/>
      <c r="G43" s="1989"/>
      <c r="H43" s="1512" t="s">
        <v>320</v>
      </c>
      <c r="I43" s="1512" t="s">
        <v>3615</v>
      </c>
      <c r="J43" s="1512" t="s">
        <v>371</v>
      </c>
    </row>
    <row r="44" spans="1:10">
      <c r="A44" s="2036"/>
      <c r="B44" s="1952"/>
      <c r="C44" s="1989" t="s">
        <v>3621</v>
      </c>
      <c r="D44" s="1985" t="s">
        <v>3619</v>
      </c>
      <c r="E44" s="1512"/>
      <c r="F44" s="1990"/>
      <c r="G44" s="1989"/>
      <c r="H44" s="1512"/>
      <c r="I44" s="1512"/>
      <c r="J44" s="1512" t="s">
        <v>3601</v>
      </c>
    </row>
    <row r="45" spans="1:10">
      <c r="A45" s="2036"/>
      <c r="B45" s="1952"/>
      <c r="C45" s="2160" t="s">
        <v>5707</v>
      </c>
      <c r="D45" s="1985"/>
      <c r="E45" s="1512"/>
      <c r="F45" s="1989"/>
      <c r="G45" s="1989"/>
      <c r="H45" s="1512"/>
      <c r="I45" s="1512"/>
      <c r="J45" s="1512"/>
    </row>
    <row r="46" spans="1:10">
      <c r="A46" s="2036"/>
      <c r="B46" s="1952"/>
      <c r="C46" s="1511" t="s">
        <v>5708</v>
      </c>
      <c r="D46" s="1985"/>
      <c r="E46" s="1512"/>
      <c r="F46" s="1989"/>
      <c r="G46" s="1989"/>
      <c r="H46" s="1512"/>
      <c r="I46" s="1512"/>
      <c r="J46" s="1512"/>
    </row>
    <row r="47" spans="1:10">
      <c r="A47" s="2036"/>
      <c r="B47" s="1952"/>
      <c r="C47" s="1511" t="s">
        <v>3622</v>
      </c>
      <c r="D47" s="1985" t="s">
        <v>3188</v>
      </c>
      <c r="E47" s="1512" t="s">
        <v>1909</v>
      </c>
      <c r="F47" s="1989" t="s">
        <v>3288</v>
      </c>
      <c r="G47" s="1989"/>
      <c r="H47" s="1512"/>
      <c r="I47" s="1512" t="s">
        <v>1531</v>
      </c>
      <c r="J47" s="1512" t="s">
        <v>371</v>
      </c>
    </row>
    <row r="48" spans="1:10">
      <c r="A48" s="2036"/>
      <c r="B48" s="1952"/>
      <c r="C48" s="1511" t="s">
        <v>3623</v>
      </c>
      <c r="D48" s="1985" t="s">
        <v>3624</v>
      </c>
      <c r="E48" s="1512"/>
      <c r="F48" s="1989" t="s">
        <v>3625</v>
      </c>
      <c r="G48" s="1989"/>
      <c r="H48" s="1512"/>
      <c r="I48" s="1512"/>
      <c r="J48" s="1512" t="s">
        <v>3601</v>
      </c>
    </row>
    <row r="49" spans="1:10">
      <c r="A49" s="2036"/>
      <c r="B49" s="1952"/>
      <c r="C49" s="1511" t="s">
        <v>3626</v>
      </c>
      <c r="D49" s="1985"/>
      <c r="E49" s="1512"/>
      <c r="F49" s="1989" t="s">
        <v>3627</v>
      </c>
      <c r="G49" s="1989"/>
      <c r="H49" s="1512"/>
      <c r="I49" s="1512"/>
      <c r="J49" s="1512"/>
    </row>
    <row r="50" spans="1:10">
      <c r="A50" s="2036"/>
      <c r="B50" s="1952"/>
      <c r="C50" s="1492" t="s">
        <v>5709</v>
      </c>
      <c r="D50" s="1989"/>
      <c r="E50" s="1989"/>
      <c r="F50" s="1989"/>
      <c r="G50" s="1989"/>
      <c r="H50" s="1989"/>
      <c r="I50" s="1989"/>
      <c r="J50" s="1989"/>
    </row>
    <row r="51" spans="1:10">
      <c r="A51" s="2036"/>
      <c r="B51" s="1952"/>
      <c r="C51" s="1492" t="s">
        <v>3628</v>
      </c>
      <c r="D51" s="1989"/>
      <c r="E51" s="1989"/>
      <c r="F51" s="1989"/>
      <c r="G51" s="1989"/>
      <c r="H51" s="1989"/>
      <c r="I51" s="1989"/>
      <c r="J51" s="1989"/>
    </row>
    <row r="52" spans="1:10">
      <c r="A52" s="2036"/>
      <c r="B52" s="1952"/>
      <c r="C52" s="88" t="s">
        <v>5710</v>
      </c>
      <c r="D52" s="227" t="s">
        <v>3629</v>
      </c>
      <c r="E52" s="89" t="s">
        <v>3630</v>
      </c>
      <c r="F52" s="88" t="s">
        <v>3631</v>
      </c>
      <c r="G52" s="88"/>
      <c r="H52" s="89"/>
      <c r="I52" s="89" t="s">
        <v>3241</v>
      </c>
      <c r="J52" s="89" t="s">
        <v>371</v>
      </c>
    </row>
    <row r="53" spans="1:10">
      <c r="A53" s="2036"/>
      <c r="B53" s="1952"/>
      <c r="C53" s="88" t="s">
        <v>3632</v>
      </c>
      <c r="D53" s="1985" t="s">
        <v>416</v>
      </c>
      <c r="E53" s="89"/>
      <c r="F53" s="1989" t="s">
        <v>3633</v>
      </c>
      <c r="G53" s="1989"/>
      <c r="H53" s="1512"/>
      <c r="I53" s="1512"/>
      <c r="J53" s="1512" t="s">
        <v>3601</v>
      </c>
    </row>
    <row r="54" spans="1:10">
      <c r="A54" s="2036"/>
      <c r="B54" s="1952"/>
      <c r="C54" s="88" t="s">
        <v>5711</v>
      </c>
      <c r="D54" s="2097" t="s">
        <v>3634</v>
      </c>
      <c r="E54" s="89" t="s">
        <v>3630</v>
      </c>
      <c r="F54" s="1989" t="s">
        <v>3635</v>
      </c>
      <c r="G54" s="1989"/>
      <c r="H54" s="1512"/>
      <c r="I54" s="1512" t="s">
        <v>3241</v>
      </c>
      <c r="J54" s="1512" t="s">
        <v>371</v>
      </c>
    </row>
    <row r="55" spans="1:10">
      <c r="A55" s="2036"/>
      <c r="B55" s="1952"/>
      <c r="C55" s="88" t="s">
        <v>3636</v>
      </c>
      <c r="D55" s="1985" t="s">
        <v>3637</v>
      </c>
      <c r="E55" s="89"/>
      <c r="F55" s="1989" t="s">
        <v>3638</v>
      </c>
      <c r="G55" s="1989"/>
      <c r="H55" s="1512"/>
      <c r="I55" s="1512"/>
      <c r="J55" s="1512" t="s">
        <v>3601</v>
      </c>
    </row>
    <row r="56" spans="1:10">
      <c r="A56" s="2036"/>
      <c r="B56" s="1952"/>
      <c r="C56" s="88" t="s">
        <v>3639</v>
      </c>
      <c r="D56" s="1985"/>
      <c r="E56" s="89"/>
      <c r="F56" s="1989"/>
      <c r="G56" s="1989"/>
      <c r="H56" s="1512"/>
      <c r="I56" s="1512"/>
      <c r="J56" s="1512"/>
    </row>
    <row r="57" spans="1:10">
      <c r="A57" s="2036"/>
      <c r="B57" s="1952"/>
      <c r="C57" s="2161" t="s">
        <v>5712</v>
      </c>
      <c r="D57" s="993" t="s">
        <v>3640</v>
      </c>
      <c r="E57" s="2162" t="s">
        <v>3641</v>
      </c>
      <c r="F57" s="1490"/>
      <c r="G57" s="1490"/>
      <c r="H57" s="1490"/>
      <c r="I57" s="2163" t="s">
        <v>3642</v>
      </c>
      <c r="J57" s="1512" t="s">
        <v>371</v>
      </c>
    </row>
    <row r="58" spans="1:10">
      <c r="A58" s="2036"/>
      <c r="B58" s="1952"/>
      <c r="C58" s="1495" t="s">
        <v>5713</v>
      </c>
      <c r="D58" s="1989"/>
      <c r="E58" s="1512"/>
      <c r="F58" s="1989"/>
      <c r="G58" s="1989"/>
      <c r="H58" s="1989"/>
      <c r="I58" s="1996"/>
      <c r="J58" s="1512"/>
    </row>
    <row r="59" spans="1:10">
      <c r="A59" s="2036"/>
      <c r="B59" s="1952"/>
      <c r="C59" s="2164" t="s">
        <v>5714</v>
      </c>
      <c r="D59" s="2165"/>
      <c r="E59" s="2011"/>
      <c r="F59" s="2010"/>
      <c r="G59" s="2166"/>
      <c r="H59" s="2003"/>
      <c r="I59" s="2003"/>
      <c r="J59" s="2011"/>
    </row>
    <row r="60" spans="1:10">
      <c r="A60" s="2036"/>
      <c r="B60" s="1952"/>
      <c r="C60" s="2164" t="s">
        <v>5715</v>
      </c>
      <c r="D60" s="2165" t="s">
        <v>3643</v>
      </c>
      <c r="E60" s="994" t="s">
        <v>1909</v>
      </c>
      <c r="F60" s="950" t="s">
        <v>3644</v>
      </c>
      <c r="G60" s="2166"/>
      <c r="H60" s="2003"/>
      <c r="I60" s="2003" t="s">
        <v>3645</v>
      </c>
      <c r="J60" s="1512" t="s">
        <v>371</v>
      </c>
    </row>
    <row r="61" spans="1:10">
      <c r="A61" s="2036"/>
      <c r="B61" s="1952"/>
      <c r="C61" s="2164" t="s">
        <v>3646</v>
      </c>
      <c r="D61" s="2165"/>
      <c r="E61" s="2011"/>
      <c r="F61" s="1989" t="s">
        <v>3647</v>
      </c>
      <c r="G61" s="2166"/>
      <c r="H61" s="2003"/>
      <c r="I61" s="2003"/>
      <c r="J61" s="1512" t="s">
        <v>3601</v>
      </c>
    </row>
    <row r="62" spans="1:10">
      <c r="A62" s="2036"/>
      <c r="B62" s="1952"/>
      <c r="C62" s="2164" t="s">
        <v>3648</v>
      </c>
      <c r="D62" s="2165"/>
      <c r="E62" s="2011"/>
      <c r="F62" s="1" t="s">
        <v>3649</v>
      </c>
      <c r="G62" s="2166"/>
      <c r="H62" s="2003"/>
      <c r="I62" s="2003"/>
      <c r="J62" s="2011"/>
    </row>
    <row r="63" spans="1:10">
      <c r="A63" s="2036"/>
      <c r="B63" s="1952"/>
      <c r="C63" s="2164" t="s">
        <v>5716</v>
      </c>
      <c r="D63" s="2165"/>
      <c r="E63" s="2011"/>
      <c r="F63" s="2167" t="s">
        <v>3650</v>
      </c>
      <c r="G63" s="2166"/>
      <c r="H63" s="2003"/>
      <c r="I63" s="2003"/>
      <c r="J63" s="2011"/>
    </row>
    <row r="64" spans="1:10">
      <c r="A64" s="2036"/>
      <c r="B64" s="1952"/>
      <c r="C64" s="2164" t="s">
        <v>3651</v>
      </c>
      <c r="D64" s="2165"/>
      <c r="E64" s="2011"/>
      <c r="F64" s="1989" t="s">
        <v>3652</v>
      </c>
      <c r="G64" s="2166"/>
      <c r="H64" s="2003"/>
      <c r="I64" s="2003"/>
      <c r="J64" s="2011"/>
    </row>
    <row r="65" spans="1:10">
      <c r="A65" s="2036"/>
      <c r="B65" s="1952"/>
      <c r="C65" s="2020" t="s">
        <v>3653</v>
      </c>
      <c r="D65" s="2165"/>
      <c r="E65" s="2011"/>
      <c r="F65" s="1989" t="s">
        <v>3654</v>
      </c>
      <c r="G65" s="2166"/>
      <c r="H65" s="2003"/>
      <c r="I65" s="2003"/>
      <c r="J65" s="2011"/>
    </row>
    <row r="66" spans="1:10">
      <c r="A66" s="2036"/>
      <c r="B66" s="1952"/>
      <c r="C66" s="2020" t="s">
        <v>3655</v>
      </c>
      <c r="D66" s="2165"/>
      <c r="E66" s="2011"/>
      <c r="F66" s="2010" t="s">
        <v>3557</v>
      </c>
      <c r="G66" s="2166"/>
      <c r="H66" s="2003"/>
      <c r="I66" s="2003"/>
      <c r="J66" s="2011"/>
    </row>
    <row r="67" spans="1:10">
      <c r="A67" s="2036"/>
      <c r="B67" s="1952"/>
      <c r="C67" s="2020" t="s">
        <v>3656</v>
      </c>
      <c r="D67" s="2165"/>
      <c r="E67" s="2011"/>
      <c r="F67" s="2010"/>
      <c r="G67" s="2166"/>
      <c r="H67" s="2003"/>
      <c r="I67" s="2003"/>
      <c r="J67" s="2011"/>
    </row>
    <row r="68" spans="1:10">
      <c r="A68" s="2036"/>
      <c r="B68" s="1952"/>
      <c r="C68" s="2020" t="s">
        <v>5717</v>
      </c>
      <c r="E68" s="2011"/>
      <c r="F68" s="2010"/>
      <c r="G68" s="2166"/>
      <c r="H68" s="2003"/>
      <c r="I68" s="2003"/>
      <c r="J68" s="2011"/>
    </row>
    <row r="69" spans="1:10">
      <c r="A69" s="2036"/>
      <c r="B69" s="1952"/>
      <c r="C69" s="2020" t="s">
        <v>3657</v>
      </c>
      <c r="D69" s="2165"/>
      <c r="E69" s="2011"/>
      <c r="F69" s="2010"/>
      <c r="G69" s="2166"/>
      <c r="H69" s="2003"/>
      <c r="I69" s="2003"/>
      <c r="J69" s="2011"/>
    </row>
    <row r="70" spans="1:10">
      <c r="A70" s="2036"/>
      <c r="B70" s="1952"/>
      <c r="C70" s="2020" t="s">
        <v>5718</v>
      </c>
      <c r="D70" s="2165"/>
      <c r="E70" s="2011"/>
      <c r="F70" s="2010"/>
      <c r="G70" s="2166"/>
      <c r="H70" s="2003"/>
      <c r="I70" s="2003"/>
      <c r="J70" s="2011"/>
    </row>
    <row r="71" spans="1:10">
      <c r="A71" s="2036"/>
      <c r="B71" s="1952"/>
      <c r="C71" s="2020" t="s">
        <v>3658</v>
      </c>
      <c r="D71" s="2165"/>
      <c r="E71" s="2011"/>
      <c r="F71" s="2010"/>
      <c r="G71" s="2166"/>
      <c r="H71" s="2003"/>
      <c r="I71" s="2003"/>
      <c r="J71" s="2011"/>
    </row>
    <row r="72" spans="1:10">
      <c r="A72" s="2036"/>
      <c r="B72" s="1952"/>
      <c r="C72" s="2168" t="s">
        <v>5719</v>
      </c>
      <c r="D72" s="2165"/>
      <c r="E72" s="2011"/>
      <c r="F72" s="2010"/>
      <c r="G72" s="2166"/>
      <c r="H72" s="2003"/>
      <c r="I72" s="2003"/>
      <c r="J72" s="2011"/>
    </row>
    <row r="73" spans="1:10">
      <c r="A73" s="2036"/>
      <c r="B73" s="1952"/>
      <c r="C73" s="2020" t="s">
        <v>5720</v>
      </c>
      <c r="D73" s="2165" t="s">
        <v>3659</v>
      </c>
      <c r="E73" s="1985" t="s">
        <v>1082</v>
      </c>
      <c r="F73" s="2010" t="s">
        <v>3660</v>
      </c>
      <c r="G73" s="2166"/>
      <c r="H73" s="2003"/>
      <c r="I73" s="2169" t="s">
        <v>3661</v>
      </c>
      <c r="J73" s="2011" t="s">
        <v>371</v>
      </c>
    </row>
    <row r="74" spans="1:10">
      <c r="A74" s="2036"/>
      <c r="B74" s="1952"/>
      <c r="C74" s="2020" t="s">
        <v>3662</v>
      </c>
      <c r="D74" s="2165"/>
      <c r="E74" s="2011"/>
      <c r="F74" s="2010" t="s">
        <v>3663</v>
      </c>
      <c r="G74" s="2166"/>
      <c r="H74" s="2003"/>
      <c r="I74" s="2003"/>
      <c r="J74" s="2011" t="s">
        <v>3601</v>
      </c>
    </row>
    <row r="75" spans="1:10">
      <c r="A75" s="2036"/>
      <c r="B75" s="1952"/>
      <c r="C75" s="2020" t="s">
        <v>5721</v>
      </c>
      <c r="D75" s="2165" t="s">
        <v>3664</v>
      </c>
      <c r="E75" s="2011"/>
      <c r="F75" s="2010"/>
      <c r="G75" s="2166"/>
      <c r="H75" s="2003"/>
      <c r="I75" s="2003"/>
      <c r="J75" s="2011"/>
    </row>
    <row r="76" spans="1:10">
      <c r="A76" s="2036"/>
      <c r="B76" s="1952"/>
      <c r="C76" s="2020" t="s">
        <v>5722</v>
      </c>
      <c r="D76" s="2165"/>
      <c r="E76" s="2011"/>
      <c r="F76" s="2010"/>
      <c r="G76" s="2166"/>
      <c r="H76" s="2003"/>
      <c r="I76" s="2003"/>
      <c r="J76" s="2011"/>
    </row>
    <row r="77" spans="1:10">
      <c r="A77" s="2036"/>
      <c r="B77" s="1952"/>
      <c r="C77" s="2170" t="s">
        <v>5723</v>
      </c>
      <c r="D77" s="2011"/>
      <c r="E77" s="2011"/>
      <c r="F77" s="2010"/>
      <c r="G77" s="2166"/>
      <c r="H77" s="2003"/>
      <c r="I77" s="2169"/>
      <c r="J77" s="2011"/>
    </row>
    <row r="78" spans="1:10">
      <c r="A78" s="2036"/>
      <c r="B78" s="1952"/>
      <c r="C78" s="2164" t="s">
        <v>5724</v>
      </c>
      <c r="D78" s="2165" t="s">
        <v>3659</v>
      </c>
      <c r="E78" s="1985" t="s">
        <v>1082</v>
      </c>
      <c r="F78" s="2010" t="s">
        <v>3665</v>
      </c>
      <c r="G78" s="2166"/>
      <c r="H78" s="2003"/>
      <c r="I78" s="2169" t="s">
        <v>3661</v>
      </c>
      <c r="J78" s="2011" t="s">
        <v>371</v>
      </c>
    </row>
    <row r="79" spans="1:10">
      <c r="A79" s="2036"/>
      <c r="B79" s="1952"/>
      <c r="C79" s="2164" t="s">
        <v>5725</v>
      </c>
      <c r="D79" s="2165"/>
      <c r="E79" s="2011"/>
      <c r="F79" s="2010" t="s">
        <v>3666</v>
      </c>
      <c r="G79" s="2166"/>
      <c r="H79" s="2003"/>
      <c r="I79" s="2003"/>
      <c r="J79" s="2011" t="s">
        <v>3601</v>
      </c>
    </row>
    <row r="80" spans="1:10">
      <c r="A80" s="2036"/>
      <c r="B80" s="1952"/>
      <c r="C80" s="2171" t="s">
        <v>5726</v>
      </c>
      <c r="D80" s="2165" t="s">
        <v>3872</v>
      </c>
      <c r="E80" s="1985" t="s">
        <v>1082</v>
      </c>
      <c r="F80" s="2010" t="s">
        <v>5727</v>
      </c>
      <c r="G80" s="2166"/>
      <c r="H80" s="2003"/>
      <c r="I80" s="2003"/>
      <c r="J80" s="2011"/>
    </row>
    <row r="81" spans="1:10">
      <c r="A81" s="2036"/>
      <c r="B81" s="1952"/>
      <c r="C81" s="2164"/>
      <c r="D81" s="2165" t="s">
        <v>5728</v>
      </c>
      <c r="E81" s="2011"/>
      <c r="F81" s="2010" t="s">
        <v>5729</v>
      </c>
      <c r="G81" s="2166"/>
      <c r="H81" s="2003"/>
      <c r="I81" s="2003"/>
      <c r="J81" s="2011"/>
    </row>
    <row r="82" spans="1:10">
      <c r="A82" s="2036"/>
      <c r="B82" s="1952"/>
      <c r="C82" s="2171" t="s">
        <v>5730</v>
      </c>
      <c r="D82" s="2165" t="s">
        <v>5731</v>
      </c>
      <c r="E82" s="1985" t="s">
        <v>1082</v>
      </c>
      <c r="F82" s="2010" t="s">
        <v>5732</v>
      </c>
      <c r="G82" s="2166"/>
      <c r="H82" s="2003"/>
      <c r="I82" s="2003" t="s">
        <v>5733</v>
      </c>
      <c r="J82" s="2011" t="s">
        <v>371</v>
      </c>
    </row>
    <row r="83" spans="1:10">
      <c r="A83" s="2036"/>
      <c r="B83" s="1952"/>
      <c r="C83" s="2164"/>
      <c r="D83" s="2165" t="s">
        <v>5734</v>
      </c>
      <c r="E83" s="2011"/>
      <c r="F83" s="2010" t="s">
        <v>5735</v>
      </c>
      <c r="G83" s="2166"/>
      <c r="H83" s="2003"/>
      <c r="I83" s="2003"/>
      <c r="J83" s="2011" t="s">
        <v>3601</v>
      </c>
    </row>
    <row r="84" spans="1:10">
      <c r="A84" s="2036"/>
      <c r="B84" s="1952"/>
      <c r="C84" s="2164"/>
      <c r="D84" s="2165"/>
      <c r="E84" s="2011"/>
      <c r="F84" s="2010"/>
      <c r="G84" s="2166"/>
      <c r="H84" s="2003"/>
      <c r="I84" s="2003"/>
      <c r="J84" s="2011" t="s">
        <v>3601</v>
      </c>
    </row>
    <row r="85" spans="1:10">
      <c r="A85" s="2036"/>
      <c r="B85" s="1952"/>
      <c r="C85" s="2171" t="s">
        <v>5736</v>
      </c>
      <c r="D85" s="2165"/>
      <c r="E85" s="2011"/>
      <c r="F85" s="2010"/>
      <c r="G85" s="2166"/>
      <c r="H85" s="2003"/>
      <c r="I85" s="2003"/>
      <c r="J85" s="2011"/>
    </row>
    <row r="86" spans="1:10">
      <c r="A86" s="2036"/>
      <c r="B86" s="1952"/>
      <c r="C86" s="2164" t="s">
        <v>5737</v>
      </c>
      <c r="D86" s="2165" t="s">
        <v>5738</v>
      </c>
      <c r="E86" s="1985" t="s">
        <v>1082</v>
      </c>
      <c r="F86" s="2010" t="s">
        <v>5739</v>
      </c>
      <c r="G86" s="2166"/>
      <c r="H86" s="2003" t="s">
        <v>5690</v>
      </c>
      <c r="I86" s="2003" t="s">
        <v>1516</v>
      </c>
      <c r="J86" s="2011" t="s">
        <v>371</v>
      </c>
    </row>
    <row r="87" spans="1:10">
      <c r="A87" s="2036"/>
      <c r="B87" s="1952"/>
      <c r="C87" s="2172">
        <v>2019</v>
      </c>
      <c r="D87" s="2165" t="s">
        <v>5740</v>
      </c>
      <c r="E87" s="2011"/>
      <c r="F87" s="2010" t="s">
        <v>5741</v>
      </c>
      <c r="G87" s="2166"/>
      <c r="H87" s="2003"/>
      <c r="I87" s="2003"/>
      <c r="J87" s="2011" t="s">
        <v>3601</v>
      </c>
    </row>
    <row r="88" spans="1:10">
      <c r="A88" s="2036"/>
      <c r="B88" s="1952"/>
      <c r="C88" s="2164"/>
      <c r="D88" s="2165"/>
      <c r="E88" s="2011"/>
      <c r="F88" s="2010" t="s">
        <v>5742</v>
      </c>
      <c r="G88" s="2166"/>
      <c r="H88" s="2003"/>
      <c r="I88" s="2003"/>
      <c r="J88" s="2011"/>
    </row>
    <row r="89" spans="1:10">
      <c r="A89" s="2036"/>
      <c r="B89" s="1952"/>
      <c r="C89" s="2164" t="s">
        <v>5743</v>
      </c>
      <c r="D89" s="2165" t="s">
        <v>5744</v>
      </c>
      <c r="E89" s="1985" t="s">
        <v>1082</v>
      </c>
      <c r="F89" s="2010" t="s">
        <v>5739</v>
      </c>
      <c r="G89" s="2166"/>
      <c r="H89" s="2003"/>
      <c r="I89" s="2003" t="s">
        <v>5682</v>
      </c>
      <c r="J89" s="2011" t="s">
        <v>371</v>
      </c>
    </row>
    <row r="90" spans="1:10">
      <c r="A90" s="2036"/>
      <c r="B90" s="1952"/>
      <c r="C90" s="2164"/>
      <c r="D90" s="2165"/>
      <c r="E90" s="2011"/>
      <c r="F90" s="2010" t="s">
        <v>5741</v>
      </c>
      <c r="G90" s="2166"/>
      <c r="H90" s="2003"/>
      <c r="I90" s="2003"/>
      <c r="J90" s="2011" t="s">
        <v>3601</v>
      </c>
    </row>
    <row r="91" spans="1:10">
      <c r="A91" s="2036"/>
      <c r="B91" s="1952"/>
      <c r="C91" s="2164"/>
      <c r="D91" s="2165"/>
      <c r="E91" s="2011"/>
      <c r="F91" s="2010" t="s">
        <v>5742</v>
      </c>
      <c r="G91" s="2166"/>
      <c r="H91" s="2003"/>
      <c r="I91" s="2003"/>
      <c r="J91" s="2011"/>
    </row>
    <row r="92" spans="1:10">
      <c r="A92" s="2036"/>
      <c r="B92" s="1952"/>
      <c r="C92" s="2164" t="s">
        <v>5745</v>
      </c>
      <c r="D92" s="2165" t="s">
        <v>5746</v>
      </c>
      <c r="E92" s="1985" t="s">
        <v>1082</v>
      </c>
      <c r="F92" s="2010" t="s">
        <v>5739</v>
      </c>
      <c r="G92" s="2166"/>
      <c r="H92" s="2003"/>
      <c r="I92" s="2003" t="s">
        <v>5682</v>
      </c>
      <c r="J92" s="2011" t="s">
        <v>371</v>
      </c>
    </row>
    <row r="93" spans="1:10">
      <c r="A93" s="2036"/>
      <c r="B93" s="1952"/>
      <c r="C93" s="2164"/>
      <c r="D93" s="2165"/>
      <c r="E93" s="2011"/>
      <c r="F93" s="2010" t="s">
        <v>5741</v>
      </c>
      <c r="G93" s="2166"/>
      <c r="H93" s="2003"/>
      <c r="I93" s="2003"/>
      <c r="J93" s="2011" t="s">
        <v>3601</v>
      </c>
    </row>
    <row r="94" spans="1:10">
      <c r="A94" s="2036"/>
      <c r="B94" s="1952"/>
      <c r="C94" s="2164"/>
      <c r="D94" s="2165"/>
      <c r="E94" s="2011"/>
      <c r="F94" s="2010" t="s">
        <v>5742</v>
      </c>
      <c r="G94" s="2166"/>
      <c r="H94" s="2003"/>
      <c r="I94" s="2003"/>
      <c r="J94" s="2011"/>
    </row>
    <row r="95" spans="1:10">
      <c r="A95" s="2036"/>
      <c r="B95" s="1952"/>
      <c r="C95" s="2171" t="s">
        <v>5747</v>
      </c>
      <c r="D95" s="2165" t="s">
        <v>5748</v>
      </c>
      <c r="E95" s="2011"/>
      <c r="F95" s="2010"/>
      <c r="G95" s="2166"/>
      <c r="H95" s="2003"/>
      <c r="I95" s="2003"/>
      <c r="J95" s="2011"/>
    </row>
    <row r="96" spans="1:10">
      <c r="A96" s="2036"/>
      <c r="B96" s="1952"/>
      <c r="C96" s="2164"/>
      <c r="D96" s="2165" t="s">
        <v>5749</v>
      </c>
      <c r="E96" s="2011"/>
      <c r="F96" s="2010"/>
      <c r="G96" s="2166"/>
      <c r="H96" s="2003"/>
      <c r="I96" s="2003"/>
      <c r="J96" s="2011"/>
    </row>
    <row r="97" spans="1:10">
      <c r="A97" s="2036"/>
      <c r="B97" s="1952"/>
      <c r="C97" s="2164" t="s">
        <v>5750</v>
      </c>
      <c r="D97" s="2165"/>
      <c r="E97" s="2011"/>
      <c r="F97" s="2010"/>
      <c r="G97" s="2166"/>
      <c r="H97" s="2003"/>
      <c r="I97" s="2003"/>
      <c r="J97" s="2011"/>
    </row>
    <row r="98" spans="1:10">
      <c r="A98" s="2036"/>
      <c r="B98" s="1952"/>
      <c r="C98" s="2164" t="s">
        <v>5751</v>
      </c>
      <c r="D98" s="2165" t="s">
        <v>5752</v>
      </c>
      <c r="E98" s="2011"/>
      <c r="F98" s="2010" t="s">
        <v>5753</v>
      </c>
      <c r="G98" s="2166"/>
      <c r="H98" s="2003"/>
      <c r="I98" s="2003" t="s">
        <v>5754</v>
      </c>
      <c r="J98" s="2011" t="s">
        <v>371</v>
      </c>
    </row>
    <row r="99" spans="1:10">
      <c r="A99" s="2036"/>
      <c r="B99" s="1952"/>
      <c r="C99" s="2164" t="s">
        <v>5755</v>
      </c>
      <c r="D99" s="2165" t="s">
        <v>5756</v>
      </c>
      <c r="E99" s="2011"/>
      <c r="F99" s="2010"/>
      <c r="G99" s="2166"/>
      <c r="H99" s="2003"/>
      <c r="I99" s="2003"/>
      <c r="J99" s="2011" t="s">
        <v>3601</v>
      </c>
    </row>
    <row r="100" spans="1:10">
      <c r="A100" s="2036"/>
      <c r="B100" s="1952"/>
      <c r="C100" s="2173" t="s">
        <v>5757</v>
      </c>
      <c r="D100" s="1989"/>
      <c r="E100" s="1989"/>
      <c r="F100" s="1989"/>
      <c r="G100" s="2174"/>
      <c r="H100" s="1989"/>
      <c r="I100" s="1989"/>
      <c r="J100" s="1989"/>
    </row>
    <row r="101" spans="1:10">
      <c r="A101" s="2036"/>
      <c r="B101" s="1952"/>
      <c r="C101" s="2175" t="s">
        <v>3669</v>
      </c>
      <c r="D101" s="1985" t="s">
        <v>3667</v>
      </c>
      <c r="E101" s="1512" t="s">
        <v>3301</v>
      </c>
      <c r="F101" s="1989" t="s">
        <v>3668</v>
      </c>
      <c r="G101" s="1989"/>
      <c r="H101" s="1989"/>
      <c r="I101" s="1512" t="s">
        <v>3241</v>
      </c>
      <c r="J101" s="1512" t="s">
        <v>371</v>
      </c>
    </row>
    <row r="102" spans="1:10">
      <c r="A102" s="2036"/>
      <c r="B102" s="1952"/>
      <c r="C102" s="2175" t="s">
        <v>3671</v>
      </c>
      <c r="D102" s="1982"/>
      <c r="E102" s="1989"/>
      <c r="F102" s="1989" t="s">
        <v>3670</v>
      </c>
      <c r="G102" s="1989"/>
      <c r="H102" s="1989"/>
      <c r="I102" s="1512"/>
      <c r="J102" s="1512" t="s">
        <v>3601</v>
      </c>
    </row>
    <row r="103" spans="1:10">
      <c r="A103" s="2036"/>
      <c r="B103" s="1952"/>
      <c r="C103" s="2175" t="s">
        <v>3673</v>
      </c>
      <c r="D103" s="1989"/>
      <c r="E103" s="1989"/>
      <c r="F103" s="1989" t="s">
        <v>3672</v>
      </c>
      <c r="G103" s="1989"/>
      <c r="H103" s="1989"/>
      <c r="I103" s="1512"/>
      <c r="J103" s="1512"/>
    </row>
    <row r="104" spans="1:10">
      <c r="A104" s="1989"/>
      <c r="B104" s="1989"/>
      <c r="C104" s="1989"/>
      <c r="D104" s="1989"/>
      <c r="E104" s="1989"/>
      <c r="F104" s="1989"/>
      <c r="G104" s="1989"/>
      <c r="H104" s="1989"/>
      <c r="I104" s="1512"/>
      <c r="J104" s="1512"/>
    </row>
    <row r="105" spans="1:10">
      <c r="F105" s="1492" t="s">
        <v>1912</v>
      </c>
      <c r="G105" s="1492">
        <f>SUM(G11:G104)</f>
        <v>16900</v>
      </c>
      <c r="H105" s="1492" t="s">
        <v>319</v>
      </c>
    </row>
  </sheetData>
  <mergeCells count="10">
    <mergeCell ref="A1:J1"/>
    <mergeCell ref="A2:J2"/>
    <mergeCell ref="I9:I10"/>
    <mergeCell ref="J9:J10"/>
    <mergeCell ref="A9:B9"/>
    <mergeCell ref="C9:C10"/>
    <mergeCell ref="D9:D10"/>
    <mergeCell ref="E9:E10"/>
    <mergeCell ref="F9:F10"/>
    <mergeCell ref="G9:H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opLeftCell="A22" workbookViewId="0">
      <selection activeCell="L50" sqref="L50"/>
    </sheetView>
  </sheetViews>
  <sheetFormatPr defaultColWidth="9" defaultRowHeight="18.75"/>
  <cols>
    <col min="1" max="1" width="4.75" style="788" customWidth="1"/>
    <col min="2" max="2" width="52" style="241" customWidth="1"/>
    <col min="3" max="3" width="11.375" style="788" customWidth="1"/>
    <col min="4" max="4" width="8.75" style="788" customWidth="1"/>
    <col min="5" max="5" width="25.375" style="788" customWidth="1"/>
    <col min="6" max="6" width="7.625" style="788" customWidth="1"/>
    <col min="7" max="7" width="7" style="788" customWidth="1"/>
    <col min="8" max="8" width="9.375" style="788" customWidth="1"/>
    <col min="9" max="9" width="8.375" style="788" customWidth="1"/>
    <col min="10" max="16384" width="9" style="788"/>
  </cols>
  <sheetData>
    <row r="1" spans="1:9" ht="21">
      <c r="A1" s="3157" t="s">
        <v>335</v>
      </c>
      <c r="B1" s="3157"/>
      <c r="C1" s="3157"/>
      <c r="D1" s="3157"/>
      <c r="E1" s="3157"/>
      <c r="F1" s="3157"/>
      <c r="G1" s="3157"/>
      <c r="H1" s="3157"/>
      <c r="I1" s="3157"/>
    </row>
    <row r="2" spans="1:9">
      <c r="A2" s="3158" t="s">
        <v>2401</v>
      </c>
      <c r="B2" s="3158"/>
      <c r="C2" s="3158"/>
      <c r="D2" s="3158"/>
      <c r="E2" s="3158"/>
      <c r="F2" s="3158"/>
      <c r="G2" s="3158"/>
      <c r="H2" s="3158"/>
      <c r="I2" s="3158"/>
    </row>
    <row r="3" spans="1:9">
      <c r="A3" s="2184" t="s">
        <v>2402</v>
      </c>
      <c r="B3" s="244"/>
    </row>
    <row r="4" spans="1:9">
      <c r="A4" s="2184" t="s">
        <v>2403</v>
      </c>
      <c r="B4" s="244"/>
    </row>
    <row r="5" spans="1:9">
      <c r="A5" s="2184" t="s">
        <v>332</v>
      </c>
      <c r="B5" s="244"/>
      <c r="C5" s="788" t="s">
        <v>2404</v>
      </c>
    </row>
    <row r="6" spans="1:9" ht="20.45" customHeight="1">
      <c r="A6" s="2184"/>
      <c r="B6" s="244"/>
      <c r="C6" s="788" t="s">
        <v>2405</v>
      </c>
    </row>
    <row r="7" spans="1:9" ht="19.899999999999999" customHeight="1">
      <c r="A7" s="2184"/>
      <c r="B7" s="244"/>
      <c r="C7" s="788" t="s">
        <v>5765</v>
      </c>
    </row>
    <row r="8" spans="1:9" ht="19.899999999999999" customHeight="1">
      <c r="A8" s="2184"/>
      <c r="B8" s="244"/>
      <c r="C8" s="788" t="s">
        <v>2406</v>
      </c>
    </row>
    <row r="9" spans="1:9" ht="21" customHeight="1">
      <c r="C9" s="788" t="s">
        <v>2407</v>
      </c>
    </row>
    <row r="10" spans="1:9" ht="20.25" customHeight="1">
      <c r="F10" s="2185"/>
    </row>
    <row r="11" spans="1:9">
      <c r="A11" s="3155" t="s">
        <v>0</v>
      </c>
      <c r="B11" s="3155" t="s">
        <v>325</v>
      </c>
      <c r="C11" s="3155" t="s">
        <v>326</v>
      </c>
      <c r="D11" s="3155" t="s">
        <v>1</v>
      </c>
      <c r="E11" s="3155" t="s">
        <v>327</v>
      </c>
      <c r="F11" s="3162" t="s">
        <v>2</v>
      </c>
      <c r="G11" s="3162"/>
      <c r="H11" s="3163" t="s">
        <v>328</v>
      </c>
      <c r="I11" s="3155" t="s">
        <v>5</v>
      </c>
    </row>
    <row r="12" spans="1:9">
      <c r="A12" s="3165"/>
      <c r="B12" s="3165"/>
      <c r="C12" s="3165"/>
      <c r="D12" s="3165"/>
      <c r="E12" s="3165"/>
      <c r="F12" s="2672" t="s">
        <v>3</v>
      </c>
      <c r="G12" s="2672" t="s">
        <v>4</v>
      </c>
      <c r="H12" s="3166"/>
      <c r="I12" s="3165"/>
    </row>
    <row r="13" spans="1:9" ht="21.75" customHeight="1">
      <c r="A13" s="233">
        <v>1</v>
      </c>
      <c r="B13" s="242" t="s">
        <v>4165</v>
      </c>
      <c r="C13" s="847"/>
      <c r="D13" s="847"/>
      <c r="E13" s="847"/>
      <c r="F13" s="847"/>
      <c r="G13" s="847"/>
      <c r="H13" s="847"/>
      <c r="I13" s="847"/>
    </row>
    <row r="14" spans="1:9">
      <c r="A14" s="848"/>
      <c r="B14" s="242" t="s">
        <v>4166</v>
      </c>
      <c r="C14" s="848"/>
      <c r="D14" s="848"/>
      <c r="E14" s="848"/>
      <c r="F14" s="848"/>
      <c r="G14" s="848"/>
      <c r="H14" s="848"/>
      <c r="I14" s="848"/>
    </row>
    <row r="15" spans="1:9" ht="37.5">
      <c r="A15" s="848"/>
      <c r="B15" s="2186" t="s">
        <v>2408</v>
      </c>
      <c r="C15" s="321" t="s">
        <v>2409</v>
      </c>
      <c r="D15" s="321" t="s">
        <v>1909</v>
      </c>
      <c r="E15" s="848" t="s">
        <v>2410</v>
      </c>
      <c r="F15" s="2187">
        <v>2000</v>
      </c>
      <c r="G15" s="2149" t="s">
        <v>544</v>
      </c>
      <c r="H15" s="685">
        <v>23285</v>
      </c>
      <c r="I15" s="848" t="s">
        <v>2411</v>
      </c>
    </row>
    <row r="16" spans="1:9">
      <c r="A16" s="848"/>
      <c r="B16" s="2186"/>
      <c r="C16" s="321" t="s">
        <v>2412</v>
      </c>
      <c r="D16" s="848"/>
      <c r="E16" s="848" t="s">
        <v>2413</v>
      </c>
      <c r="F16" s="848"/>
      <c r="G16" s="870"/>
      <c r="H16" s="848"/>
      <c r="I16" s="848" t="s">
        <v>2414</v>
      </c>
    </row>
    <row r="17" spans="1:9" ht="37.5">
      <c r="A17" s="848"/>
      <c r="B17" s="2188" t="s">
        <v>2415</v>
      </c>
      <c r="C17" s="848"/>
      <c r="D17" s="321" t="s">
        <v>1909</v>
      </c>
      <c r="E17" s="848"/>
      <c r="F17" s="848"/>
      <c r="G17" s="848"/>
      <c r="H17" s="2189"/>
      <c r="I17" s="848"/>
    </row>
    <row r="18" spans="1:9">
      <c r="A18" s="2190"/>
      <c r="B18" s="1388" t="s">
        <v>2416</v>
      </c>
      <c r="C18" s="2191"/>
      <c r="D18" s="848"/>
      <c r="E18" s="2192" t="s">
        <v>2417</v>
      </c>
      <c r="F18" s="848"/>
      <c r="G18" s="848"/>
      <c r="H18" s="867"/>
      <c r="I18" s="848"/>
    </row>
    <row r="19" spans="1:9">
      <c r="A19" s="2190"/>
      <c r="B19" s="1388" t="s">
        <v>2418</v>
      </c>
      <c r="C19" s="2191"/>
      <c r="D19" s="848"/>
      <c r="E19" s="2192" t="s">
        <v>2419</v>
      </c>
      <c r="F19" s="848"/>
      <c r="G19" s="848"/>
      <c r="H19" s="848"/>
      <c r="I19" s="848"/>
    </row>
    <row r="20" spans="1:9">
      <c r="A20" s="2190"/>
      <c r="B20" s="1388" t="s">
        <v>2420</v>
      </c>
      <c r="C20" s="2191"/>
      <c r="D20" s="848"/>
      <c r="E20" s="848"/>
      <c r="F20" s="2187">
        <v>2000</v>
      </c>
      <c r="G20" s="2149" t="s">
        <v>544</v>
      </c>
      <c r="H20" s="2193">
        <v>23285</v>
      </c>
      <c r="I20" s="848" t="s">
        <v>2411</v>
      </c>
    </row>
    <row r="21" spans="1:9">
      <c r="A21" s="2190"/>
      <c r="B21" s="1826" t="s">
        <v>2421</v>
      </c>
      <c r="C21" s="2191"/>
      <c r="D21" s="848"/>
      <c r="E21" s="848"/>
      <c r="F21" s="848"/>
      <c r="G21" s="848"/>
      <c r="H21" s="848"/>
      <c r="I21" s="848" t="s">
        <v>2414</v>
      </c>
    </row>
    <row r="22" spans="1:9">
      <c r="A22" s="2190"/>
      <c r="B22" s="1826" t="s">
        <v>2422</v>
      </c>
      <c r="C22" s="2191"/>
      <c r="D22" s="848"/>
      <c r="E22" s="848"/>
      <c r="F22" s="848"/>
      <c r="G22" s="848"/>
      <c r="H22" s="848"/>
      <c r="I22" s="848"/>
    </row>
    <row r="23" spans="1:9">
      <c r="A23" s="2190"/>
      <c r="B23" s="1826" t="s">
        <v>2423</v>
      </c>
      <c r="C23" s="2191"/>
      <c r="D23" s="848"/>
      <c r="E23" s="848"/>
      <c r="F23" s="848"/>
      <c r="G23" s="848"/>
      <c r="H23" s="848"/>
      <c r="I23" s="848"/>
    </row>
    <row r="24" spans="1:9">
      <c r="A24" s="2190"/>
      <c r="B24" s="1826" t="s">
        <v>2424</v>
      </c>
      <c r="C24" s="2191"/>
      <c r="D24" s="2194"/>
      <c r="E24" s="848"/>
      <c r="F24" s="848"/>
      <c r="G24" s="848"/>
      <c r="H24" s="848"/>
      <c r="I24" s="848"/>
    </row>
    <row r="25" spans="1:9">
      <c r="A25" s="2190"/>
      <c r="B25" s="2195" t="s">
        <v>2425</v>
      </c>
      <c r="C25" s="2679" t="s">
        <v>6237</v>
      </c>
      <c r="D25" s="2149"/>
      <c r="E25" s="848" t="s">
        <v>2426</v>
      </c>
      <c r="F25" s="856"/>
      <c r="G25" s="2680" t="s">
        <v>321</v>
      </c>
      <c r="H25" s="2194" t="s">
        <v>2427</v>
      </c>
      <c r="I25" s="2194" t="s">
        <v>2411</v>
      </c>
    </row>
    <row r="26" spans="1:9">
      <c r="A26" s="2190"/>
      <c r="B26" s="243" t="s">
        <v>2428</v>
      </c>
      <c r="C26" s="2196" t="s">
        <v>2429</v>
      </c>
      <c r="D26" s="2196" t="s">
        <v>2430</v>
      </c>
      <c r="E26" s="848" t="s">
        <v>2431</v>
      </c>
      <c r="F26" s="848"/>
      <c r="G26" s="2681" t="s">
        <v>320</v>
      </c>
      <c r="H26" s="2149"/>
      <c r="I26" s="2149" t="s">
        <v>2414</v>
      </c>
    </row>
    <row r="27" spans="1:9">
      <c r="A27" s="2190"/>
      <c r="B27" s="243" t="s">
        <v>2432</v>
      </c>
      <c r="C27" s="2196" t="s">
        <v>2433</v>
      </c>
      <c r="D27" s="2196" t="s">
        <v>1082</v>
      </c>
      <c r="E27" s="848" t="s">
        <v>2434</v>
      </c>
      <c r="F27" s="848"/>
      <c r="G27" s="2149"/>
      <c r="H27" s="2149"/>
      <c r="I27" s="2149"/>
    </row>
    <row r="28" spans="1:9">
      <c r="A28" s="2190"/>
      <c r="B28" s="243" t="s">
        <v>2435</v>
      </c>
      <c r="C28" s="848" t="s">
        <v>2436</v>
      </c>
      <c r="D28" s="848"/>
      <c r="E28" s="848" t="s">
        <v>2426</v>
      </c>
      <c r="F28" s="848"/>
      <c r="G28" s="867"/>
      <c r="H28" s="867"/>
      <c r="I28" s="867"/>
    </row>
    <row r="29" spans="1:9">
      <c r="A29" s="848"/>
      <c r="B29" s="243" t="s">
        <v>2437</v>
      </c>
      <c r="C29" s="848" t="s">
        <v>2438</v>
      </c>
      <c r="D29" s="321" t="s">
        <v>1909</v>
      </c>
      <c r="E29" s="848" t="s">
        <v>2439</v>
      </c>
      <c r="F29" s="848"/>
      <c r="G29" s="848"/>
      <c r="H29" s="848"/>
      <c r="I29" s="848"/>
    </row>
    <row r="30" spans="1:9">
      <c r="A30" s="848"/>
      <c r="B30" s="243" t="s">
        <v>2440</v>
      </c>
      <c r="C30" s="2194"/>
      <c r="D30" s="2194"/>
      <c r="E30" s="2194" t="s">
        <v>2441</v>
      </c>
      <c r="F30" s="848"/>
      <c r="G30" s="848"/>
      <c r="H30" s="848"/>
      <c r="I30" s="848"/>
    </row>
    <row r="31" spans="1:9">
      <c r="A31" s="848"/>
      <c r="B31" s="243" t="s">
        <v>2442</v>
      </c>
      <c r="C31" s="2149"/>
      <c r="D31" s="2149"/>
      <c r="E31" s="2149"/>
      <c r="F31" s="848"/>
      <c r="G31" s="848"/>
      <c r="H31" s="848"/>
      <c r="I31" s="848"/>
    </row>
    <row r="32" spans="1:9">
      <c r="A32" s="848"/>
      <c r="B32" s="243" t="s">
        <v>2443</v>
      </c>
      <c r="C32" s="867"/>
      <c r="D32" s="867"/>
      <c r="E32" s="867"/>
      <c r="F32" s="848"/>
      <c r="G32" s="848"/>
      <c r="H32" s="848"/>
      <c r="I32" s="848"/>
    </row>
    <row r="33" spans="1:9" ht="21.75" customHeight="1">
      <c r="A33" s="848"/>
      <c r="B33" s="1388" t="s">
        <v>2444</v>
      </c>
      <c r="C33" s="2191"/>
      <c r="D33" s="848"/>
      <c r="E33" s="848"/>
      <c r="F33" s="848"/>
      <c r="G33" s="848"/>
      <c r="H33" s="848"/>
      <c r="I33" s="848"/>
    </row>
    <row r="34" spans="1:9" ht="37.5">
      <c r="A34" s="848"/>
      <c r="B34" s="2197" t="s">
        <v>2445</v>
      </c>
      <c r="C34" s="2191"/>
      <c r="D34" s="848"/>
      <c r="E34" s="848"/>
      <c r="F34" s="848"/>
      <c r="G34" s="848"/>
      <c r="H34" s="321" t="s">
        <v>1161</v>
      </c>
      <c r="I34" s="2198" t="s">
        <v>2414</v>
      </c>
    </row>
    <row r="35" spans="1:9">
      <c r="A35" s="848"/>
      <c r="B35" s="243" t="s">
        <v>2432</v>
      </c>
      <c r="C35" s="2191"/>
      <c r="D35" s="848"/>
      <c r="E35" s="848"/>
      <c r="F35" s="848"/>
      <c r="G35" s="848"/>
      <c r="I35" s="2198" t="s">
        <v>2395</v>
      </c>
    </row>
    <row r="36" spans="1:9">
      <c r="A36" s="848"/>
      <c r="B36" s="243" t="s">
        <v>2435</v>
      </c>
      <c r="C36" s="2191"/>
      <c r="D36" s="848"/>
      <c r="E36" s="848"/>
      <c r="F36" s="848"/>
      <c r="G36" s="848"/>
      <c r="H36" s="848"/>
      <c r="I36" s="848"/>
    </row>
    <row r="37" spans="1:9">
      <c r="A37" s="848"/>
      <c r="B37" s="243" t="s">
        <v>2437</v>
      </c>
      <c r="C37" s="2191"/>
      <c r="D37" s="848"/>
      <c r="E37" s="848"/>
      <c r="F37" s="848"/>
      <c r="G37" s="848"/>
      <c r="H37" s="848"/>
      <c r="I37" s="848"/>
    </row>
    <row r="38" spans="1:9">
      <c r="A38" s="848"/>
      <c r="B38" s="243" t="s">
        <v>2440</v>
      </c>
      <c r="C38" s="2191"/>
      <c r="D38" s="848"/>
      <c r="E38" s="848"/>
      <c r="F38" s="848"/>
      <c r="G38" s="848"/>
      <c r="I38" s="848"/>
    </row>
    <row r="39" spans="1:9" ht="26.25" customHeight="1">
      <c r="A39" s="848"/>
      <c r="B39" s="243" t="s">
        <v>2442</v>
      </c>
      <c r="C39" s="2191"/>
      <c r="D39" s="848"/>
      <c r="E39" s="848"/>
      <c r="F39" s="848"/>
      <c r="G39" s="848"/>
      <c r="H39" s="848"/>
      <c r="I39" s="848"/>
    </row>
    <row r="40" spans="1:9" ht="18.75" customHeight="1">
      <c r="A40" s="2194"/>
      <c r="B40" s="660" t="s">
        <v>2443</v>
      </c>
      <c r="C40" s="2199"/>
      <c r="D40" s="2194"/>
      <c r="E40" s="2194"/>
      <c r="F40" s="2194"/>
      <c r="G40" s="2194"/>
      <c r="I40" s="2194"/>
    </row>
    <row r="41" spans="1:9" ht="24" customHeight="1">
      <c r="A41" s="2149"/>
      <c r="B41" s="2200" t="s">
        <v>2446</v>
      </c>
      <c r="C41" s="2149"/>
      <c r="D41" s="2149"/>
      <c r="E41" s="2149"/>
      <c r="F41" s="2149"/>
      <c r="G41" s="2149"/>
      <c r="H41" s="2149"/>
      <c r="I41" s="2149" t="s">
        <v>2411</v>
      </c>
    </row>
    <row r="42" spans="1:9">
      <c r="A42" s="2149"/>
      <c r="B42" s="2149" t="s">
        <v>2447</v>
      </c>
      <c r="C42" s="2149"/>
      <c r="D42" s="2149"/>
      <c r="E42" s="2149" t="s">
        <v>2448</v>
      </c>
      <c r="F42" s="2149"/>
      <c r="G42" s="2149"/>
      <c r="H42" s="2149" t="s">
        <v>2449</v>
      </c>
      <c r="I42" s="2149" t="s">
        <v>2414</v>
      </c>
    </row>
    <row r="43" spans="1:9" ht="18" customHeight="1">
      <c r="A43" s="2149"/>
      <c r="B43" s="2201" t="s">
        <v>2450</v>
      </c>
      <c r="C43" s="2149"/>
      <c r="D43" s="2149"/>
      <c r="E43" s="2149" t="s">
        <v>2451</v>
      </c>
      <c r="F43" s="2149"/>
      <c r="G43" s="2149"/>
      <c r="H43" s="2149"/>
      <c r="I43" s="2149"/>
    </row>
    <row r="44" spans="1:9">
      <c r="A44" s="2149"/>
      <c r="B44" s="1509" t="s">
        <v>2452</v>
      </c>
      <c r="C44" s="2149"/>
      <c r="D44" s="2149"/>
      <c r="E44" s="2149"/>
      <c r="F44" s="2149"/>
      <c r="G44" s="2149"/>
      <c r="H44" s="2202">
        <v>23529</v>
      </c>
      <c r="I44" s="2149"/>
    </row>
    <row r="45" spans="1:9">
      <c r="A45" s="2149"/>
      <c r="B45" s="1509" t="s">
        <v>2453</v>
      </c>
      <c r="C45" s="2149"/>
      <c r="D45" s="2149"/>
      <c r="E45" s="2149"/>
      <c r="F45" s="2149"/>
      <c r="G45" s="2149"/>
      <c r="H45" s="1502" t="s">
        <v>2454</v>
      </c>
      <c r="I45" s="2149"/>
    </row>
    <row r="46" spans="1:9">
      <c r="A46" s="2203"/>
      <c r="B46" s="2184"/>
      <c r="C46" s="867"/>
      <c r="D46" s="867"/>
      <c r="E46" s="867"/>
      <c r="F46" s="867"/>
      <c r="G46" s="867"/>
      <c r="H46" s="867"/>
      <c r="I46" s="867"/>
    </row>
    <row r="47" spans="1:9">
      <c r="A47" s="2190"/>
      <c r="B47" s="2204"/>
      <c r="C47" s="2191"/>
      <c r="D47" s="848"/>
      <c r="E47" s="848"/>
      <c r="F47" s="848"/>
      <c r="G47" s="848"/>
      <c r="H47" s="848"/>
      <c r="I47" s="848"/>
    </row>
    <row r="48" spans="1:9">
      <c r="A48" s="2190"/>
      <c r="B48" s="2204"/>
      <c r="C48" s="848"/>
      <c r="D48" s="848"/>
      <c r="E48" s="848"/>
      <c r="F48" s="848"/>
      <c r="G48" s="848"/>
      <c r="H48" s="321"/>
      <c r="I48" s="848"/>
    </row>
    <row r="49" spans="1:9">
      <c r="A49" s="2190"/>
      <c r="B49" s="660"/>
      <c r="C49" s="2194"/>
      <c r="D49" s="2194"/>
      <c r="E49" s="2194"/>
      <c r="F49" s="2194"/>
      <c r="G49" s="2194"/>
      <c r="H49" s="331"/>
      <c r="I49" s="848"/>
    </row>
    <row r="50" spans="1:9">
      <c r="A50" s="2190"/>
      <c r="B50" s="1509"/>
      <c r="C50" s="2149"/>
      <c r="D50" s="2149"/>
      <c r="E50" s="2149"/>
      <c r="F50" s="2149"/>
      <c r="G50" s="2201"/>
      <c r="H50" s="2149"/>
      <c r="I50" s="848"/>
    </row>
    <row r="51" spans="1:9">
      <c r="A51" s="2149"/>
      <c r="B51" s="1509"/>
      <c r="C51" s="2149"/>
      <c r="D51" s="2149"/>
      <c r="E51" s="2205" t="s">
        <v>427</v>
      </c>
      <c r="F51" s="2206">
        <f>SUM(F15+F20+F25)</f>
        <v>4000</v>
      </c>
      <c r="G51" s="2201"/>
      <c r="H51" s="2149"/>
      <c r="I51" s="2149"/>
    </row>
    <row r="52" spans="1:9">
      <c r="F52" s="2149">
        <v>4000</v>
      </c>
      <c r="G52" s="2201" t="s">
        <v>319</v>
      </c>
    </row>
    <row r="53" spans="1:9">
      <c r="F53" s="788">
        <v>25000</v>
      </c>
      <c r="G53" s="788" t="s">
        <v>4559</v>
      </c>
    </row>
  </sheetData>
  <mergeCells count="10">
    <mergeCell ref="A1:I1"/>
    <mergeCell ref="A2:I2"/>
    <mergeCell ref="A11:A12"/>
    <mergeCell ref="B11:B12"/>
    <mergeCell ref="C11:C12"/>
    <mergeCell ref="D11:D12"/>
    <mergeCell ref="E11:E12"/>
    <mergeCell ref="F11:G11"/>
    <mergeCell ref="H11:H12"/>
    <mergeCell ref="I11:I12"/>
  </mergeCells>
  <printOptions horizontalCentered="1" verticalCentered="1"/>
  <pageMargins left="0.19685039370078741" right="0.19685039370078741" top="0.19685039370078741" bottom="0.19685039370078741" header="0" footer="0"/>
  <pageSetup paperSize="9"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58" workbookViewId="0">
      <selection activeCell="A78" sqref="A78"/>
    </sheetView>
  </sheetViews>
  <sheetFormatPr defaultColWidth="9" defaultRowHeight="18.75"/>
  <cols>
    <col min="1" max="1" width="43.125" style="238" customWidth="1"/>
    <col min="2" max="2" width="20" style="238" customWidth="1"/>
    <col min="3" max="3" width="11.375" style="238" customWidth="1"/>
    <col min="4" max="4" width="14.875" style="2436" customWidth="1"/>
    <col min="5" max="5" width="7.25" style="238" customWidth="1"/>
    <col min="6" max="6" width="11.625" style="238" customWidth="1"/>
    <col min="7" max="7" width="10.75" style="238" customWidth="1"/>
    <col min="8" max="8" width="12.375" style="238" customWidth="1"/>
    <col min="9" max="16384" width="9" style="238"/>
  </cols>
  <sheetData>
    <row r="1" spans="1:8" ht="21">
      <c r="A1" s="3241" t="s">
        <v>333</v>
      </c>
      <c r="B1" s="3241"/>
      <c r="C1" s="3241"/>
      <c r="D1" s="3241"/>
      <c r="E1" s="3241"/>
      <c r="F1" s="3241"/>
      <c r="G1" s="3241"/>
      <c r="H1" s="3241"/>
    </row>
    <row r="2" spans="1:8" ht="21">
      <c r="A2" s="3241" t="s">
        <v>1914</v>
      </c>
      <c r="B2" s="3241"/>
      <c r="C2" s="3241"/>
      <c r="D2" s="3241"/>
      <c r="E2" s="3241"/>
      <c r="F2" s="3241"/>
      <c r="G2" s="3241"/>
      <c r="H2" s="3241"/>
    </row>
    <row r="3" spans="1:8" s="231" customFormat="1">
      <c r="A3" s="3252" t="s">
        <v>5943</v>
      </c>
      <c r="B3" s="3252"/>
      <c r="D3" s="2394"/>
    </row>
    <row r="4" spans="1:8" s="231" customFormat="1">
      <c r="A4" s="2395"/>
      <c r="B4" s="2393" t="s">
        <v>330</v>
      </c>
      <c r="C4" s="675" t="s">
        <v>1915</v>
      </c>
      <c r="D4" s="2394" t="s">
        <v>331</v>
      </c>
    </row>
    <row r="5" spans="1:8" s="231" customFormat="1">
      <c r="A5" s="232" t="s">
        <v>329</v>
      </c>
      <c r="B5" s="244"/>
      <c r="D5" s="2394"/>
    </row>
    <row r="6" spans="1:8" s="231" customFormat="1">
      <c r="A6" s="3349" t="s">
        <v>1916</v>
      </c>
      <c r="B6" s="3349"/>
      <c r="C6" s="3349"/>
      <c r="D6" s="3349"/>
      <c r="E6" s="3349"/>
    </row>
    <row r="7" spans="1:8" s="231" customFormat="1">
      <c r="A7" s="3349" t="s">
        <v>1917</v>
      </c>
      <c r="B7" s="3349"/>
      <c r="C7" s="3349"/>
      <c r="D7" s="3349"/>
      <c r="E7" s="3349"/>
    </row>
    <row r="8" spans="1:8">
      <c r="A8" s="3349" t="s">
        <v>1918</v>
      </c>
      <c r="B8" s="3349"/>
      <c r="C8" s="3349"/>
      <c r="D8" s="3349"/>
      <c r="E8" s="3349"/>
      <c r="F8" s="676"/>
      <c r="G8" s="676"/>
      <c r="H8" s="676"/>
    </row>
    <row r="9" spans="1:8">
      <c r="A9" s="3349" t="s">
        <v>1919</v>
      </c>
      <c r="B9" s="3349"/>
      <c r="C9" s="3349"/>
      <c r="D9" s="3349"/>
      <c r="E9" s="3349"/>
      <c r="F9" s="677"/>
      <c r="G9" s="677"/>
      <c r="H9" s="677"/>
    </row>
    <row r="10" spans="1:8" s="231" customFormat="1">
      <c r="A10" s="3349" t="s">
        <v>1920</v>
      </c>
      <c r="B10" s="3349"/>
      <c r="C10" s="3349"/>
      <c r="D10" s="3349"/>
      <c r="E10" s="3349"/>
    </row>
    <row r="11" spans="1:8" s="231" customFormat="1">
      <c r="A11" s="3349" t="s">
        <v>1921</v>
      </c>
      <c r="B11" s="3349"/>
      <c r="C11" s="3349"/>
      <c r="D11" s="3349"/>
      <c r="E11" s="3349"/>
    </row>
    <row r="12" spans="1:8" s="231" customFormat="1">
      <c r="A12" s="3349" t="s">
        <v>1922</v>
      </c>
      <c r="B12" s="3349"/>
      <c r="C12" s="3349"/>
      <c r="D12" s="3349"/>
      <c r="E12" s="3349"/>
      <c r="G12" s="678"/>
    </row>
    <row r="13" spans="1:8" s="231" customFormat="1">
      <c r="A13" s="3349" t="s">
        <v>1923</v>
      </c>
      <c r="B13" s="3349"/>
      <c r="C13" s="3349"/>
      <c r="D13" s="3349"/>
      <c r="E13" s="3349"/>
    </row>
    <row r="14" spans="1:8" s="231" customFormat="1">
      <c r="A14" s="3158"/>
      <c r="B14" s="3158"/>
      <c r="D14" s="2394"/>
    </row>
    <row r="15" spans="1:8" s="231" customFormat="1">
      <c r="A15" s="232" t="s">
        <v>332</v>
      </c>
      <c r="B15" s="244"/>
      <c r="D15" s="2394"/>
    </row>
    <row r="16" spans="1:8" s="231" customFormat="1">
      <c r="A16" s="142" t="s">
        <v>5944</v>
      </c>
      <c r="D16" s="2394"/>
    </row>
    <row r="17" spans="1:9" s="231" customFormat="1">
      <c r="A17" s="142" t="s">
        <v>1924</v>
      </c>
      <c r="D17" s="2394"/>
    </row>
    <row r="18" spans="1:9" s="231" customFormat="1" ht="18.75" customHeight="1">
      <c r="A18" s="3208" t="s">
        <v>1925</v>
      </c>
      <c r="B18" s="3208" t="s">
        <v>1926</v>
      </c>
      <c r="C18" s="3208" t="s">
        <v>1927</v>
      </c>
      <c r="D18" s="3208" t="s">
        <v>1928</v>
      </c>
      <c r="E18" s="3210" t="s">
        <v>2</v>
      </c>
      <c r="F18" s="3211"/>
      <c r="G18" s="3208" t="s">
        <v>1439</v>
      </c>
      <c r="H18" s="3208" t="s">
        <v>5</v>
      </c>
    </row>
    <row r="19" spans="1:9" s="231" customFormat="1" ht="18" customHeight="1">
      <c r="A19" s="3209"/>
      <c r="B19" s="3209"/>
      <c r="C19" s="3209"/>
      <c r="D19" s="3209"/>
      <c r="E19" s="2392" t="s">
        <v>3</v>
      </c>
      <c r="F19" s="2392" t="s">
        <v>4</v>
      </c>
      <c r="G19" s="3209"/>
      <c r="H19" s="3209"/>
    </row>
    <row r="20" spans="1:9" s="231" customFormat="1" ht="18" customHeight="1">
      <c r="A20" s="2396" t="s">
        <v>4216</v>
      </c>
      <c r="B20" s="2397"/>
      <c r="C20" s="2392"/>
      <c r="D20" s="2398"/>
      <c r="E20" s="2392"/>
      <c r="F20" s="2392"/>
      <c r="G20" s="2392"/>
      <c r="H20" s="2392"/>
      <c r="I20" s="238"/>
    </row>
    <row r="21" spans="1:9" s="231" customFormat="1" ht="54" customHeight="1">
      <c r="A21" s="1501" t="s">
        <v>4217</v>
      </c>
      <c r="B21" s="2397"/>
      <c r="C21" s="2392"/>
      <c r="D21" s="2398"/>
      <c r="E21" s="2392"/>
      <c r="F21" s="2392"/>
      <c r="G21" s="2392"/>
      <c r="H21" s="2392"/>
      <c r="I21" s="238"/>
    </row>
    <row r="22" spans="1:9" s="231" customFormat="1" ht="18" customHeight="1">
      <c r="A22" s="1803" t="s">
        <v>1929</v>
      </c>
      <c r="B22" s="2397"/>
      <c r="C22" s="2392"/>
      <c r="D22" s="2398"/>
      <c r="E22" s="2392"/>
      <c r="F22" s="2392"/>
      <c r="G22" s="2392"/>
      <c r="H22" s="2392"/>
      <c r="I22" s="238"/>
    </row>
    <row r="23" spans="1:9" s="231" customFormat="1" ht="18" customHeight="1">
      <c r="A23" s="679" t="s">
        <v>1930</v>
      </c>
      <c r="B23" s="1502"/>
      <c r="C23" s="2230"/>
      <c r="D23" s="2399"/>
      <c r="E23" s="1502"/>
      <c r="F23" s="1502"/>
      <c r="G23" s="1502"/>
      <c r="H23" s="1501"/>
      <c r="I23" s="238"/>
    </row>
    <row r="24" spans="1:9" s="240" customFormat="1" ht="18" customHeight="1">
      <c r="A24" s="2400" t="s">
        <v>1931</v>
      </c>
      <c r="B24" s="1804"/>
      <c r="C24" s="1804"/>
      <c r="D24" s="2278"/>
      <c r="E24" s="1804"/>
      <c r="F24" s="1804"/>
      <c r="G24" s="1804"/>
      <c r="H24" s="1804"/>
      <c r="I24" s="238"/>
    </row>
    <row r="25" spans="1:9" ht="59.1" customHeight="1">
      <c r="A25" s="2270" t="s">
        <v>5945</v>
      </c>
      <c r="B25" s="1647" t="s">
        <v>1932</v>
      </c>
      <c r="C25" s="1647" t="s">
        <v>1909</v>
      </c>
      <c r="D25" s="2401" t="s">
        <v>1933</v>
      </c>
      <c r="E25" s="1647"/>
      <c r="F25" s="1647"/>
      <c r="G25" s="1647" t="s">
        <v>733</v>
      </c>
      <c r="H25" s="2401" t="s">
        <v>1934</v>
      </c>
    </row>
    <row r="26" spans="1:9" ht="90.6" customHeight="1">
      <c r="A26" s="2401" t="s">
        <v>5946</v>
      </c>
      <c r="B26" s="1647" t="s">
        <v>1932</v>
      </c>
      <c r="C26" s="1647" t="s">
        <v>1909</v>
      </c>
      <c r="D26" s="2401" t="s">
        <v>1935</v>
      </c>
      <c r="E26" s="2402"/>
      <c r="F26" s="2402"/>
      <c r="G26" s="1647" t="s">
        <v>733</v>
      </c>
      <c r="H26" s="2401" t="s">
        <v>1934</v>
      </c>
    </row>
    <row r="27" spans="1:9" ht="91.5" customHeight="1">
      <c r="A27" s="2401" t="s">
        <v>1936</v>
      </c>
      <c r="B27" s="1647" t="s">
        <v>1937</v>
      </c>
      <c r="C27" s="2402" t="s">
        <v>1909</v>
      </c>
      <c r="D27" s="2401" t="s">
        <v>1938</v>
      </c>
      <c r="E27" s="2402"/>
      <c r="F27" s="2402"/>
      <c r="G27" s="2403" t="s">
        <v>1939</v>
      </c>
      <c r="H27" s="2401" t="s">
        <v>1934</v>
      </c>
    </row>
    <row r="28" spans="1:9" ht="93.75">
      <c r="A28" s="2404" t="s">
        <v>1940</v>
      </c>
      <c r="B28" s="1647" t="s">
        <v>1937</v>
      </c>
      <c r="C28" s="2402" t="s">
        <v>1909</v>
      </c>
      <c r="D28" s="2401" t="s">
        <v>5947</v>
      </c>
      <c r="E28" s="2402"/>
      <c r="F28" s="2402"/>
      <c r="G28" s="2403" t="s">
        <v>1939</v>
      </c>
      <c r="H28" s="2401" t="s">
        <v>1934</v>
      </c>
    </row>
    <row r="29" spans="1:9" ht="56.25">
      <c r="A29" s="2405" t="s">
        <v>1941</v>
      </c>
      <c r="B29" s="1647" t="s">
        <v>1937</v>
      </c>
      <c r="C29" s="1647" t="s">
        <v>1909</v>
      </c>
      <c r="D29" s="2401" t="s">
        <v>1942</v>
      </c>
      <c r="E29" s="2406"/>
      <c r="F29" s="1647"/>
      <c r="G29" s="2403" t="s">
        <v>1939</v>
      </c>
      <c r="H29" s="2401" t="s">
        <v>1934</v>
      </c>
    </row>
    <row r="30" spans="1:9" ht="93.75">
      <c r="A30" s="2270" t="s">
        <v>5948</v>
      </c>
      <c r="B30" s="2402" t="s">
        <v>1943</v>
      </c>
      <c r="C30" s="1647" t="s">
        <v>1944</v>
      </c>
      <c r="D30" s="1509" t="s">
        <v>1945</v>
      </c>
      <c r="E30" s="1647"/>
      <c r="F30" s="1647"/>
      <c r="G30" s="2403" t="s">
        <v>733</v>
      </c>
      <c r="H30" s="2401" t="s">
        <v>1934</v>
      </c>
    </row>
    <row r="31" spans="1:9" ht="54.6" customHeight="1">
      <c r="A31" s="2407" t="s">
        <v>5949</v>
      </c>
      <c r="B31" s="2402" t="s">
        <v>1932</v>
      </c>
      <c r="C31" s="1647" t="s">
        <v>1909</v>
      </c>
      <c r="D31" s="1509" t="s">
        <v>5950</v>
      </c>
      <c r="E31" s="1647"/>
      <c r="F31" s="1647"/>
      <c r="G31" s="2403" t="s">
        <v>733</v>
      </c>
      <c r="H31" s="2401" t="s">
        <v>1934</v>
      </c>
    </row>
    <row r="32" spans="1:9" ht="93.6" customHeight="1">
      <c r="A32" s="2270" t="s">
        <v>5951</v>
      </c>
      <c r="B32" s="2402" t="s">
        <v>3880</v>
      </c>
      <c r="C32" s="1647" t="s">
        <v>1909</v>
      </c>
      <c r="D32" s="1509" t="s">
        <v>5952</v>
      </c>
      <c r="E32" s="1647"/>
      <c r="F32" s="1647"/>
      <c r="G32" s="2403" t="s">
        <v>733</v>
      </c>
      <c r="H32" s="2401" t="s">
        <v>1934</v>
      </c>
    </row>
    <row r="33" spans="1:8" ht="75">
      <c r="A33" s="2270" t="s">
        <v>5953</v>
      </c>
      <c r="B33" s="2402" t="s">
        <v>5954</v>
      </c>
      <c r="C33" s="1647" t="s">
        <v>1909</v>
      </c>
      <c r="D33" s="1509" t="s">
        <v>5955</v>
      </c>
      <c r="E33" s="1647"/>
      <c r="F33" s="1647"/>
      <c r="G33" s="2403" t="s">
        <v>733</v>
      </c>
      <c r="H33" s="2401" t="s">
        <v>1934</v>
      </c>
    </row>
    <row r="34" spans="1:8">
      <c r="A34" s="2408" t="s">
        <v>1946</v>
      </c>
      <c r="B34" s="1647"/>
      <c r="C34" s="1647"/>
      <c r="D34" s="2409"/>
      <c r="E34" s="1647"/>
      <c r="F34" s="1647"/>
      <c r="G34" s="1647"/>
      <c r="H34" s="1647"/>
    </row>
    <row r="35" spans="1:8">
      <c r="A35" s="2410" t="s">
        <v>1931</v>
      </c>
      <c r="B35" s="1647"/>
      <c r="C35" s="680"/>
      <c r="D35" s="2409"/>
      <c r="E35" s="1647"/>
      <c r="F35" s="1647"/>
      <c r="G35" s="2402"/>
      <c r="H35" s="2411"/>
    </row>
    <row r="36" spans="1:8">
      <c r="A36" s="1692"/>
      <c r="B36" s="2402"/>
      <c r="C36" s="1647"/>
      <c r="D36" s="2409"/>
      <c r="E36" s="1647"/>
      <c r="F36" s="1647"/>
      <c r="G36" s="1647"/>
      <c r="H36" s="2411"/>
    </row>
    <row r="37" spans="1:8" ht="112.5">
      <c r="A37" s="2270" t="s">
        <v>1947</v>
      </c>
      <c r="B37" s="2402" t="s">
        <v>1948</v>
      </c>
      <c r="C37" s="1647" t="s">
        <v>1909</v>
      </c>
      <c r="D37" s="2401" t="s">
        <v>1949</v>
      </c>
      <c r="E37" s="1647"/>
      <c r="F37" s="1647"/>
      <c r="G37" s="2403" t="s">
        <v>1950</v>
      </c>
      <c r="H37" s="2401" t="s">
        <v>1951</v>
      </c>
    </row>
    <row r="38" spans="1:8" ht="56.25">
      <c r="A38" s="2270" t="s">
        <v>1952</v>
      </c>
      <c r="B38" s="2402" t="s">
        <v>1953</v>
      </c>
      <c r="C38" s="1647" t="s">
        <v>1909</v>
      </c>
      <c r="D38" s="2401" t="s">
        <v>1954</v>
      </c>
      <c r="E38" s="1647"/>
      <c r="F38" s="1647"/>
      <c r="G38" s="2403" t="s">
        <v>1950</v>
      </c>
      <c r="H38" s="2401" t="s">
        <v>1955</v>
      </c>
    </row>
    <row r="39" spans="1:8" ht="112.5">
      <c r="A39" s="2404" t="s">
        <v>1956</v>
      </c>
      <c r="B39" s="1647" t="s">
        <v>1957</v>
      </c>
      <c r="C39" s="1647" t="s">
        <v>1909</v>
      </c>
      <c r="D39" s="2401" t="s">
        <v>1958</v>
      </c>
      <c r="E39" s="1647"/>
      <c r="F39" s="1647"/>
      <c r="G39" s="2403" t="s">
        <v>1950</v>
      </c>
      <c r="H39" s="2409" t="s">
        <v>1959</v>
      </c>
    </row>
    <row r="40" spans="1:8" ht="112.5">
      <c r="A40" s="1692" t="s">
        <v>1960</v>
      </c>
      <c r="B40" s="1647" t="s">
        <v>40</v>
      </c>
      <c r="C40" s="1647" t="s">
        <v>1909</v>
      </c>
      <c r="D40" s="2401" t="s">
        <v>1961</v>
      </c>
      <c r="E40" s="1647"/>
      <c r="F40" s="1647"/>
      <c r="G40" s="2403" t="s">
        <v>1950</v>
      </c>
      <c r="H40" s="2409" t="s">
        <v>1962</v>
      </c>
    </row>
    <row r="41" spans="1:8" ht="37.5">
      <c r="A41" s="2404" t="s">
        <v>1963</v>
      </c>
      <c r="B41" s="2411"/>
      <c r="C41" s="2411"/>
      <c r="D41" s="2409"/>
      <c r="E41" s="1647"/>
      <c r="F41" s="1647"/>
      <c r="G41" s="1647"/>
      <c r="H41" s="2409" t="s">
        <v>1962</v>
      </c>
    </row>
    <row r="42" spans="1:8" ht="75">
      <c r="A42" s="2404" t="s">
        <v>1964</v>
      </c>
      <c r="B42" s="2402" t="s">
        <v>1948</v>
      </c>
      <c r="C42" s="1647" t="s">
        <v>1909</v>
      </c>
      <c r="D42" s="2401" t="s">
        <v>1965</v>
      </c>
      <c r="E42" s="1647"/>
      <c r="F42" s="1647"/>
      <c r="G42" s="1647" t="s">
        <v>1880</v>
      </c>
      <c r="H42" s="2401" t="s">
        <v>1934</v>
      </c>
    </row>
    <row r="43" spans="1:8" ht="112.5">
      <c r="A43" s="2404" t="s">
        <v>5956</v>
      </c>
      <c r="B43" s="2402" t="s">
        <v>1948</v>
      </c>
      <c r="C43" s="1647" t="s">
        <v>1909</v>
      </c>
      <c r="D43" s="2401" t="s">
        <v>5957</v>
      </c>
      <c r="E43" s="1647"/>
      <c r="F43" s="1647"/>
      <c r="G43" s="1647" t="s">
        <v>1880</v>
      </c>
      <c r="H43" s="2401" t="s">
        <v>1934</v>
      </c>
    </row>
    <row r="44" spans="1:8" ht="112.5">
      <c r="A44" s="2404" t="s">
        <v>5958</v>
      </c>
      <c r="B44" s="2402" t="s">
        <v>1948</v>
      </c>
      <c r="C44" s="1647" t="s">
        <v>1909</v>
      </c>
      <c r="D44" s="2401" t="s">
        <v>5959</v>
      </c>
      <c r="E44" s="1647"/>
      <c r="F44" s="1647"/>
      <c r="G44" s="1647" t="s">
        <v>1880</v>
      </c>
      <c r="H44" s="2401" t="s">
        <v>1934</v>
      </c>
    </row>
    <row r="45" spans="1:8" ht="56.25">
      <c r="A45" s="2404" t="s">
        <v>5960</v>
      </c>
      <c r="B45" s="2402" t="s">
        <v>1948</v>
      </c>
      <c r="C45" s="1647" t="s">
        <v>1909</v>
      </c>
      <c r="D45" s="2401" t="s">
        <v>5961</v>
      </c>
      <c r="E45" s="1647"/>
      <c r="F45" s="1647"/>
      <c r="G45" s="1647" t="s">
        <v>1880</v>
      </c>
      <c r="H45" s="2401" t="s">
        <v>1934</v>
      </c>
    </row>
    <row r="46" spans="1:8" ht="93.75">
      <c r="A46" s="2404" t="s">
        <v>5962</v>
      </c>
      <c r="B46" s="2402" t="s">
        <v>1948</v>
      </c>
      <c r="C46" s="1647" t="s">
        <v>1909</v>
      </c>
      <c r="D46" s="2401" t="s">
        <v>5963</v>
      </c>
      <c r="E46" s="1647"/>
      <c r="F46" s="1647"/>
      <c r="G46" s="1647" t="s">
        <v>1880</v>
      </c>
      <c r="H46" s="2401" t="s">
        <v>1934</v>
      </c>
    </row>
    <row r="47" spans="1:8" ht="93.75">
      <c r="A47" s="2404" t="s">
        <v>5964</v>
      </c>
      <c r="B47" s="2402" t="s">
        <v>1948</v>
      </c>
      <c r="C47" s="1647" t="s">
        <v>1909</v>
      </c>
      <c r="D47" s="2401" t="s">
        <v>5965</v>
      </c>
      <c r="E47" s="1647"/>
      <c r="F47" s="1647"/>
      <c r="G47" s="1647" t="s">
        <v>1880</v>
      </c>
      <c r="H47" s="2401" t="s">
        <v>1934</v>
      </c>
    </row>
    <row r="48" spans="1:8" ht="93.75">
      <c r="A48" s="2405" t="s">
        <v>1966</v>
      </c>
      <c r="B48" s="2402" t="s">
        <v>1948</v>
      </c>
      <c r="C48" s="1647" t="s">
        <v>1909</v>
      </c>
      <c r="D48" s="2401" t="s">
        <v>1967</v>
      </c>
      <c r="E48" s="1647"/>
      <c r="F48" s="1647"/>
      <c r="G48" s="1647" t="s">
        <v>1880</v>
      </c>
      <c r="H48" s="2401" t="s">
        <v>1934</v>
      </c>
    </row>
    <row r="49" spans="1:8">
      <c r="A49" s="2405" t="s">
        <v>1968</v>
      </c>
      <c r="B49" s="680"/>
      <c r="C49" s="680"/>
      <c r="D49" s="2409"/>
      <c r="E49" s="1647"/>
      <c r="F49" s="1647"/>
      <c r="G49" s="1647"/>
      <c r="H49" s="1647"/>
    </row>
    <row r="50" spans="1:8" ht="56.25">
      <c r="A50" s="1692" t="s">
        <v>1969</v>
      </c>
      <c r="B50" s="1647" t="s">
        <v>40</v>
      </c>
      <c r="C50" s="1647" t="s">
        <v>1909</v>
      </c>
      <c r="D50" s="2401" t="s">
        <v>1970</v>
      </c>
      <c r="E50" s="1647"/>
      <c r="F50" s="1647"/>
      <c r="G50" s="1647" t="s">
        <v>1880</v>
      </c>
      <c r="H50" s="2401" t="s">
        <v>1971</v>
      </c>
    </row>
    <row r="51" spans="1:8" ht="56.25">
      <c r="A51" s="2270" t="s">
        <v>5966</v>
      </c>
      <c r="B51" s="2402" t="s">
        <v>1948</v>
      </c>
      <c r="C51" s="1647" t="s">
        <v>1909</v>
      </c>
      <c r="D51" s="2401" t="s">
        <v>1972</v>
      </c>
      <c r="E51" s="1647"/>
      <c r="F51" s="1647"/>
      <c r="G51" s="1647" t="s">
        <v>1880</v>
      </c>
      <c r="H51" s="2401" t="s">
        <v>1934</v>
      </c>
    </row>
    <row r="52" spans="1:8" ht="75">
      <c r="A52" s="2270" t="s">
        <v>5967</v>
      </c>
      <c r="B52" s="2402" t="s">
        <v>1948</v>
      </c>
      <c r="C52" s="1647" t="s">
        <v>1909</v>
      </c>
      <c r="D52" s="2401" t="s">
        <v>1973</v>
      </c>
      <c r="E52" s="1647"/>
      <c r="F52" s="1647"/>
      <c r="G52" s="1647" t="s">
        <v>1880</v>
      </c>
      <c r="H52" s="2401" t="s">
        <v>1934</v>
      </c>
    </row>
    <row r="53" spans="1:8" ht="93.75">
      <c r="A53" s="2270" t="s">
        <v>1974</v>
      </c>
      <c r="B53" s="1647" t="s">
        <v>40</v>
      </c>
      <c r="C53" s="1647" t="s">
        <v>1909</v>
      </c>
      <c r="D53" s="2401" t="s">
        <v>1975</v>
      </c>
      <c r="E53" s="1647"/>
      <c r="F53" s="1647"/>
      <c r="G53" s="1647" t="s">
        <v>1880</v>
      </c>
      <c r="H53" s="2401" t="s">
        <v>1951</v>
      </c>
    </row>
    <row r="54" spans="1:8" ht="131.25">
      <c r="A54" s="2270" t="s">
        <v>1976</v>
      </c>
      <c r="B54" s="2402" t="s">
        <v>1948</v>
      </c>
      <c r="C54" s="1647" t="s">
        <v>1909</v>
      </c>
      <c r="D54" s="2401" t="s">
        <v>1977</v>
      </c>
      <c r="E54" s="1647"/>
      <c r="F54" s="1647"/>
      <c r="G54" s="1647" t="s">
        <v>1880</v>
      </c>
      <c r="H54" s="2401" t="s">
        <v>1934</v>
      </c>
    </row>
    <row r="55" spans="1:8" ht="75">
      <c r="A55" s="2270" t="s">
        <v>1978</v>
      </c>
      <c r="B55" s="2402" t="s">
        <v>40</v>
      </c>
      <c r="C55" s="1647" t="s">
        <v>1909</v>
      </c>
      <c r="D55" s="2401" t="s">
        <v>1979</v>
      </c>
      <c r="E55" s="1647"/>
      <c r="F55" s="1647"/>
      <c r="G55" s="1647" t="s">
        <v>1880</v>
      </c>
      <c r="H55" s="2401" t="s">
        <v>1934</v>
      </c>
    </row>
    <row r="56" spans="1:8" ht="56.25">
      <c r="A56" s="2412" t="s">
        <v>1980</v>
      </c>
      <c r="B56" s="1823" t="s">
        <v>40</v>
      </c>
      <c r="C56" s="1823" t="s">
        <v>1909</v>
      </c>
      <c r="D56" s="2266" t="s">
        <v>1981</v>
      </c>
      <c r="E56" s="1823"/>
      <c r="F56" s="1823"/>
      <c r="G56" s="1647" t="s">
        <v>1880</v>
      </c>
      <c r="H56" s="2401" t="s">
        <v>5968</v>
      </c>
    </row>
    <row r="57" spans="1:8">
      <c r="A57" s="2412"/>
      <c r="B57" s="1823"/>
      <c r="C57" s="1823"/>
      <c r="D57" s="2413"/>
      <c r="E57" s="1823"/>
      <c r="F57" s="1823"/>
      <c r="G57" s="1823"/>
      <c r="H57" s="1823"/>
    </row>
    <row r="58" spans="1:8">
      <c r="A58" s="2414" t="s">
        <v>1982</v>
      </c>
      <c r="B58" s="1823"/>
      <c r="C58" s="1823"/>
      <c r="D58" s="2413"/>
      <c r="E58" s="1823"/>
      <c r="F58" s="1823"/>
      <c r="G58" s="1823"/>
      <c r="H58" s="1823"/>
    </row>
    <row r="59" spans="1:8">
      <c r="A59" s="2415" t="s">
        <v>1931</v>
      </c>
      <c r="B59" s="1823"/>
      <c r="C59" s="1823"/>
      <c r="D59" s="2413"/>
      <c r="E59" s="1823"/>
      <c r="F59" s="1823"/>
      <c r="G59" s="1823"/>
      <c r="H59" s="1823"/>
    </row>
    <row r="60" spans="1:8">
      <c r="A60" s="2416" t="s">
        <v>1983</v>
      </c>
      <c r="B60" s="1827"/>
      <c r="C60" s="1823"/>
      <c r="D60" s="2413"/>
      <c r="E60" s="1823"/>
      <c r="F60" s="1823"/>
      <c r="G60" s="1827"/>
      <c r="H60" s="1823"/>
    </row>
    <row r="61" spans="1:8">
      <c r="A61" s="2412" t="s">
        <v>1984</v>
      </c>
      <c r="B61" s="1827"/>
      <c r="C61" s="1823"/>
      <c r="D61" s="2413"/>
      <c r="E61" s="1823"/>
      <c r="F61" s="1823"/>
      <c r="G61" s="1826"/>
      <c r="H61" s="1826"/>
    </row>
    <row r="62" spans="1:8" ht="56.25">
      <c r="A62" s="2404" t="s">
        <v>1985</v>
      </c>
      <c r="B62" s="2402" t="s">
        <v>1986</v>
      </c>
      <c r="C62" s="2402" t="s">
        <v>1948</v>
      </c>
      <c r="D62" s="2401" t="s">
        <v>1987</v>
      </c>
      <c r="E62" s="2406">
        <v>1250</v>
      </c>
      <c r="F62" s="1647" t="s">
        <v>319</v>
      </c>
      <c r="G62" s="1647" t="s">
        <v>1880</v>
      </c>
      <c r="H62" s="2401" t="s">
        <v>1934</v>
      </c>
    </row>
    <row r="63" spans="1:8" ht="75">
      <c r="A63" s="2272" t="s">
        <v>1988</v>
      </c>
      <c r="B63" s="2402" t="s">
        <v>1986</v>
      </c>
      <c r="C63" s="2402" t="s">
        <v>1948</v>
      </c>
      <c r="D63" s="2401" t="s">
        <v>1989</v>
      </c>
      <c r="E63" s="1824">
        <v>1250</v>
      </c>
      <c r="F63" s="1823" t="s">
        <v>319</v>
      </c>
      <c r="G63" s="1647" t="s">
        <v>1880</v>
      </c>
      <c r="H63" s="2401" t="s">
        <v>1934</v>
      </c>
    </row>
    <row r="64" spans="1:8" ht="56.25">
      <c r="A64" s="2270" t="s">
        <v>1990</v>
      </c>
      <c r="B64" s="2417" t="s">
        <v>40</v>
      </c>
      <c r="C64" s="1647" t="s">
        <v>1909</v>
      </c>
      <c r="D64" s="2401" t="s">
        <v>1987</v>
      </c>
      <c r="E64" s="1647"/>
      <c r="F64" s="1647"/>
      <c r="G64" s="1647" t="s">
        <v>1880</v>
      </c>
      <c r="H64" s="2401" t="s">
        <v>1934</v>
      </c>
    </row>
    <row r="65" spans="1:8" ht="75">
      <c r="A65" s="2418" t="s">
        <v>1991</v>
      </c>
      <c r="B65" s="2419" t="s">
        <v>5969</v>
      </c>
      <c r="C65" s="2402" t="s">
        <v>5970</v>
      </c>
      <c r="D65" s="2418" t="s">
        <v>1992</v>
      </c>
      <c r="E65" s="2420"/>
      <c r="F65" s="2419"/>
      <c r="G65" s="2418" t="s">
        <v>5971</v>
      </c>
      <c r="H65" s="2401" t="s">
        <v>1934</v>
      </c>
    </row>
    <row r="66" spans="1:8" ht="56.25">
      <c r="A66" s="2270" t="s">
        <v>5972</v>
      </c>
      <c r="B66" s="2421" t="s">
        <v>5973</v>
      </c>
      <c r="C66" s="2422" t="s">
        <v>1993</v>
      </c>
      <c r="D66" s="2423" t="s">
        <v>1994</v>
      </c>
      <c r="E66" s="2420"/>
      <c r="F66" s="2424"/>
      <c r="G66" s="2419" t="s">
        <v>1995</v>
      </c>
      <c r="H66" s="2401" t="s">
        <v>1934</v>
      </c>
    </row>
    <row r="67" spans="1:8">
      <c r="A67" s="2270"/>
      <c r="B67" s="2421"/>
      <c r="C67" s="2422"/>
      <c r="D67" s="2423"/>
      <c r="E67" s="2420"/>
      <c r="F67" s="2419"/>
      <c r="G67" s="2419"/>
      <c r="H67" s="2401"/>
    </row>
    <row r="68" spans="1:8">
      <c r="A68" s="2408" t="s">
        <v>1996</v>
      </c>
      <c r="B68" s="2425"/>
      <c r="C68" s="2425"/>
      <c r="D68" s="2426"/>
      <c r="E68" s="2417"/>
      <c r="F68" s="2425"/>
      <c r="G68" s="2425"/>
      <c r="H68" s="2427"/>
    </row>
    <row r="69" spans="1:8">
      <c r="A69" s="2410" t="s">
        <v>1931</v>
      </c>
      <c r="B69" s="1647"/>
      <c r="C69" s="1647"/>
      <c r="D69" s="2409"/>
      <c r="E69" s="1647"/>
      <c r="F69" s="1647"/>
      <c r="G69" s="1647"/>
      <c r="H69" s="1647"/>
    </row>
    <row r="70" spans="1:8">
      <c r="A70" s="2428" t="s">
        <v>1997</v>
      </c>
      <c r="B70" s="1647"/>
      <c r="C70" s="1647"/>
      <c r="D70" s="2409"/>
      <c r="E70" s="1647"/>
      <c r="F70" s="1647"/>
      <c r="G70" s="1647"/>
      <c r="H70" s="1647"/>
    </row>
    <row r="71" spans="1:8">
      <c r="A71" s="1692" t="s">
        <v>1998</v>
      </c>
      <c r="B71" s="1647"/>
      <c r="C71" s="2402"/>
      <c r="D71" s="2429"/>
      <c r="E71" s="2411"/>
      <c r="F71" s="2411"/>
      <c r="G71" s="2411"/>
      <c r="H71" s="2411"/>
    </row>
    <row r="72" spans="1:8" ht="56.25">
      <c r="A72" s="2272" t="s">
        <v>1999</v>
      </c>
      <c r="B72" s="1823" t="s">
        <v>1909</v>
      </c>
      <c r="C72" s="2402" t="s">
        <v>1948</v>
      </c>
      <c r="D72" s="2266" t="s">
        <v>2000</v>
      </c>
      <c r="E72" s="1823"/>
      <c r="F72" s="1823"/>
      <c r="G72" s="1647" t="s">
        <v>1880</v>
      </c>
      <c r="H72" s="1647" t="s">
        <v>371</v>
      </c>
    </row>
    <row r="73" spans="1:8" ht="75">
      <c r="A73" s="2270" t="s">
        <v>2001</v>
      </c>
      <c r="B73" s="1647" t="s">
        <v>1909</v>
      </c>
      <c r="C73" s="2402" t="s">
        <v>1948</v>
      </c>
      <c r="D73" s="2401" t="s">
        <v>2002</v>
      </c>
      <c r="E73" s="1647"/>
      <c r="F73" s="1647"/>
      <c r="G73" s="1647" t="s">
        <v>1880</v>
      </c>
      <c r="H73" s="1647" t="s">
        <v>2003</v>
      </c>
    </row>
    <row r="74" spans="1:8" ht="37.5">
      <c r="A74" s="2430" t="s">
        <v>2004</v>
      </c>
      <c r="B74" s="1647" t="s">
        <v>1909</v>
      </c>
      <c r="C74" s="2417" t="s">
        <v>40</v>
      </c>
      <c r="D74" s="1509" t="s">
        <v>2005</v>
      </c>
      <c r="E74" s="2431"/>
      <c r="F74" s="2417"/>
      <c r="G74" s="1647" t="s">
        <v>1880</v>
      </c>
      <c r="H74" s="1647" t="s">
        <v>2003</v>
      </c>
    </row>
    <row r="75" spans="1:8" ht="75">
      <c r="A75" s="2430" t="s">
        <v>5974</v>
      </c>
      <c r="B75" s="1647" t="s">
        <v>1909</v>
      </c>
      <c r="C75" s="2417" t="s">
        <v>40</v>
      </c>
      <c r="D75" s="1509" t="s">
        <v>5975</v>
      </c>
      <c r="E75" s="2221"/>
      <c r="F75" s="2221"/>
      <c r="G75" s="1647" t="s">
        <v>1880</v>
      </c>
      <c r="H75" s="1647" t="s">
        <v>2003</v>
      </c>
    </row>
    <row r="76" spans="1:8" ht="93.75">
      <c r="A76" s="2430" t="s">
        <v>5976</v>
      </c>
      <c r="B76" s="1647" t="s">
        <v>1909</v>
      </c>
      <c r="C76" s="2417" t="s">
        <v>40</v>
      </c>
      <c r="D76" s="2398" t="s">
        <v>5977</v>
      </c>
      <c r="E76" s="2432">
        <v>6000</v>
      </c>
      <c r="F76" s="2433"/>
      <c r="G76" s="1647" t="s">
        <v>1880</v>
      </c>
      <c r="H76" s="1647" t="s">
        <v>2003</v>
      </c>
    </row>
    <row r="77" spans="1:8">
      <c r="A77" s="1826"/>
      <c r="B77" s="1826"/>
      <c r="C77" s="1827"/>
      <c r="D77" s="2434" t="s">
        <v>427</v>
      </c>
      <c r="E77" s="2435">
        <f>SUM(E20:E76)</f>
        <v>8500</v>
      </c>
      <c r="F77" s="1827" t="s">
        <v>319</v>
      </c>
      <c r="G77" s="1826"/>
      <c r="H77" s="1826"/>
    </row>
  </sheetData>
  <mergeCells count="19">
    <mergeCell ref="A14:B14"/>
    <mergeCell ref="A1:H1"/>
    <mergeCell ref="A2:H2"/>
    <mergeCell ref="A3:B3"/>
    <mergeCell ref="A6:E6"/>
    <mergeCell ref="A7:E7"/>
    <mergeCell ref="A8:E8"/>
    <mergeCell ref="A9:E9"/>
    <mergeCell ref="A10:E10"/>
    <mergeCell ref="A11:E11"/>
    <mergeCell ref="A12:E12"/>
    <mergeCell ref="A13:E13"/>
    <mergeCell ref="H18:H19"/>
    <mergeCell ref="A18:A19"/>
    <mergeCell ref="B18:B19"/>
    <mergeCell ref="C18:C19"/>
    <mergeCell ref="D18:D19"/>
    <mergeCell ref="E18:F18"/>
    <mergeCell ref="G18:G19"/>
  </mergeCells>
  <pageMargins left="0.7" right="0.7" top="0.75" bottom="0.75" header="0.3" footer="0.3"/>
  <drawing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8"/>
  <sheetViews>
    <sheetView topLeftCell="A116" workbookViewId="0">
      <selection activeCell="H128" sqref="A1:H128"/>
    </sheetView>
  </sheetViews>
  <sheetFormatPr defaultColWidth="9" defaultRowHeight="18.75"/>
  <cols>
    <col min="1" max="1" width="5.375" style="782" customWidth="1"/>
    <col min="2" max="2" width="51" style="238" customWidth="1"/>
    <col min="3" max="3" width="17.375" style="238" customWidth="1"/>
    <col min="4" max="4" width="9.375" style="238" customWidth="1"/>
    <col min="5" max="5" width="28.625" style="238" customWidth="1"/>
    <col min="6" max="6" width="9.125" style="238" customWidth="1"/>
    <col min="7" max="7" width="8.75" style="238" customWidth="1"/>
    <col min="8" max="8" width="17.125" style="238" customWidth="1"/>
    <col min="9" max="16384" width="9" style="238"/>
  </cols>
  <sheetData>
    <row r="1" spans="1:9" ht="21">
      <c r="A1" s="3353" t="s">
        <v>5115</v>
      </c>
      <c r="B1" s="3241"/>
      <c r="C1" s="3241"/>
      <c r="D1" s="3241"/>
      <c r="E1" s="3241"/>
      <c r="F1" s="3241"/>
      <c r="G1" s="3241"/>
      <c r="H1" s="3241"/>
    </row>
    <row r="2" spans="1:9" ht="21">
      <c r="A2" s="3241" t="s">
        <v>4935</v>
      </c>
      <c r="B2" s="3241"/>
      <c r="C2" s="3241"/>
      <c r="D2" s="3241"/>
      <c r="E2" s="3241"/>
      <c r="F2" s="3241"/>
      <c r="G2" s="3241"/>
      <c r="H2" s="3241"/>
    </row>
    <row r="3" spans="1:9" s="231" customFormat="1">
      <c r="A3" s="3252" t="s">
        <v>4936</v>
      </c>
      <c r="B3" s="3252"/>
      <c r="C3" s="238"/>
      <c r="D3" s="238"/>
      <c r="E3" s="238"/>
      <c r="F3" s="238"/>
      <c r="G3" s="238"/>
      <c r="H3" s="238"/>
    </row>
    <row r="4" spans="1:9" s="231" customFormat="1">
      <c r="A4" s="376"/>
      <c r="B4" s="2764" t="s">
        <v>330</v>
      </c>
      <c r="C4" s="238" t="s">
        <v>4937</v>
      </c>
      <c r="D4" s="238" t="s">
        <v>331</v>
      </c>
      <c r="E4" s="238"/>
      <c r="F4" s="238"/>
      <c r="G4" s="238"/>
      <c r="H4" s="238"/>
    </row>
    <row r="5" spans="1:9" s="231" customFormat="1">
      <c r="A5" s="3252" t="s">
        <v>6325</v>
      </c>
      <c r="B5" s="3252"/>
      <c r="C5" s="3252"/>
      <c r="D5" s="3252"/>
      <c r="E5" s="238"/>
      <c r="F5" s="238"/>
      <c r="G5" s="238"/>
      <c r="H5" s="238"/>
    </row>
    <row r="6" spans="1:9" s="231" customFormat="1">
      <c r="A6" s="3252" t="s">
        <v>332</v>
      </c>
      <c r="B6" s="3252"/>
      <c r="C6" s="238"/>
      <c r="D6" s="238"/>
      <c r="E6" s="238"/>
      <c r="F6" s="238"/>
      <c r="G6" s="238"/>
      <c r="H6" s="238"/>
    </row>
    <row r="7" spans="1:9" s="231" customFormat="1">
      <c r="A7" s="239"/>
      <c r="B7" s="835" t="s">
        <v>4938</v>
      </c>
      <c r="C7" s="238"/>
      <c r="D7" s="238"/>
      <c r="E7" s="238"/>
      <c r="F7" s="238"/>
      <c r="G7" s="238"/>
      <c r="H7" s="238"/>
    </row>
    <row r="8" spans="1:9" s="231" customFormat="1">
      <c r="A8" s="239"/>
      <c r="B8" s="835" t="s">
        <v>4939</v>
      </c>
      <c r="C8" s="238"/>
      <c r="D8" s="238"/>
      <c r="E8" s="238"/>
      <c r="F8" s="238"/>
      <c r="G8" s="238"/>
      <c r="H8" s="238"/>
    </row>
    <row r="9" spans="1:9" s="231" customFormat="1">
      <c r="A9" s="239"/>
      <c r="B9" s="835" t="s">
        <v>4940</v>
      </c>
      <c r="C9" s="238"/>
      <c r="D9" s="238"/>
      <c r="E9" s="238"/>
      <c r="F9" s="238"/>
      <c r="G9" s="238"/>
      <c r="H9" s="238"/>
    </row>
    <row r="10" spans="1:9" s="231" customFormat="1">
      <c r="A10" s="239"/>
      <c r="B10" s="835" t="s">
        <v>4941</v>
      </c>
      <c r="C10" s="238"/>
      <c r="D10" s="238"/>
      <c r="E10" s="238"/>
      <c r="F10" s="238"/>
      <c r="G10" s="238"/>
      <c r="H10" s="238"/>
    </row>
    <row r="11" spans="1:9" s="231" customFormat="1">
      <c r="A11" s="239"/>
      <c r="B11" s="320" t="s">
        <v>4942</v>
      </c>
      <c r="C11" s="238"/>
      <c r="D11" s="238"/>
      <c r="E11" s="238"/>
      <c r="F11" s="238"/>
      <c r="G11" s="238"/>
      <c r="H11" s="238"/>
    </row>
    <row r="12" spans="1:9" s="231" customFormat="1">
      <c r="A12" s="239"/>
      <c r="B12" s="1384" t="s">
        <v>4943</v>
      </c>
      <c r="C12" s="1385"/>
      <c r="D12" s="1384"/>
      <c r="E12" s="1386"/>
      <c r="F12" s="238"/>
      <c r="G12" s="238"/>
      <c r="H12" s="238"/>
    </row>
    <row r="13" spans="1:9" s="231" customFormat="1">
      <c r="A13" s="239"/>
      <c r="B13" s="1384" t="s">
        <v>4944</v>
      </c>
      <c r="C13" s="1385"/>
      <c r="D13" s="1384"/>
      <c r="E13" s="1386"/>
      <c r="F13" s="238"/>
      <c r="G13" s="238"/>
      <c r="H13" s="238"/>
    </row>
    <row r="14" spans="1:9" s="231" customFormat="1">
      <c r="A14" s="239"/>
      <c r="B14" s="320"/>
      <c r="C14" s="238"/>
      <c r="D14" s="238"/>
      <c r="E14" s="238"/>
      <c r="F14" s="238"/>
      <c r="G14" s="238"/>
      <c r="H14" s="238"/>
    </row>
    <row r="15" spans="1:9" s="231" customFormat="1" ht="27.75" customHeight="1">
      <c r="A15" s="3354" t="s">
        <v>0</v>
      </c>
      <c r="B15" s="3354" t="s">
        <v>325</v>
      </c>
      <c r="C15" s="3354" t="s">
        <v>326</v>
      </c>
      <c r="D15" s="3354" t="s">
        <v>1</v>
      </c>
      <c r="E15" s="3354" t="s">
        <v>327</v>
      </c>
      <c r="F15" s="3350" t="s">
        <v>2</v>
      </c>
      <c r="G15" s="3350"/>
      <c r="H15" s="3351" t="s">
        <v>328</v>
      </c>
      <c r="I15" s="3194" t="s">
        <v>5</v>
      </c>
    </row>
    <row r="16" spans="1:9" s="231" customFormat="1" ht="38.25" customHeight="1">
      <c r="A16" s="3355"/>
      <c r="B16" s="3355"/>
      <c r="C16" s="3355"/>
      <c r="D16" s="3355"/>
      <c r="E16" s="3355"/>
      <c r="F16" s="681" t="s">
        <v>3</v>
      </c>
      <c r="G16" s="681" t="s">
        <v>4</v>
      </c>
      <c r="H16" s="3352"/>
      <c r="I16" s="3195"/>
    </row>
    <row r="17" spans="1:9" s="231" customFormat="1">
      <c r="A17" s="269"/>
      <c r="B17" s="2770" t="s">
        <v>5116</v>
      </c>
      <c r="C17" s="266"/>
      <c r="D17" s="266"/>
      <c r="E17" s="266"/>
      <c r="F17" s="266"/>
      <c r="G17" s="266"/>
      <c r="H17" s="266"/>
      <c r="I17" s="151"/>
    </row>
    <row r="18" spans="1:9" s="231" customFormat="1">
      <c r="A18" s="1389"/>
      <c r="B18" s="2771" t="s">
        <v>5117</v>
      </c>
      <c r="C18" s="1390"/>
      <c r="D18" s="1390"/>
      <c r="E18" s="1390"/>
      <c r="F18" s="1390"/>
      <c r="G18" s="1390"/>
      <c r="H18" s="1390"/>
      <c r="I18" s="1387"/>
    </row>
    <row r="19" spans="1:9" s="231" customFormat="1">
      <c r="A19" s="1389"/>
      <c r="B19" s="2772" t="s">
        <v>4945</v>
      </c>
      <c r="C19" s="1390"/>
      <c r="D19" s="1390"/>
      <c r="E19" s="1390"/>
      <c r="F19" s="1390"/>
      <c r="G19" s="1390"/>
      <c r="H19" s="1390"/>
      <c r="I19" s="1387"/>
    </row>
    <row r="20" spans="1:9" s="231" customFormat="1" ht="21" customHeight="1">
      <c r="A20" s="1389"/>
      <c r="B20" s="2773" t="s">
        <v>4946</v>
      </c>
      <c r="C20" s="1390" t="s">
        <v>4947</v>
      </c>
      <c r="D20" s="1390" t="s">
        <v>1909</v>
      </c>
      <c r="E20" s="1390" t="s">
        <v>4948</v>
      </c>
      <c r="F20" s="1390"/>
      <c r="G20" s="1390" t="s">
        <v>4949</v>
      </c>
      <c r="H20" s="1390" t="s">
        <v>379</v>
      </c>
      <c r="I20" s="1387" t="s">
        <v>2414</v>
      </c>
    </row>
    <row r="21" spans="1:9" s="231" customFormat="1">
      <c r="A21" s="1389"/>
      <c r="B21" s="2773" t="s">
        <v>4950</v>
      </c>
      <c r="C21" s="1390"/>
      <c r="D21" s="1390"/>
      <c r="E21" s="1390"/>
      <c r="F21" s="1390"/>
      <c r="G21" s="1390" t="s">
        <v>4620</v>
      </c>
      <c r="H21" s="1390"/>
      <c r="I21" s="1387" t="s">
        <v>3601</v>
      </c>
    </row>
    <row r="22" spans="1:9" s="231" customFormat="1">
      <c r="A22" s="1389"/>
      <c r="B22" s="2773" t="s">
        <v>4951</v>
      </c>
      <c r="C22" s="1390" t="s">
        <v>4952</v>
      </c>
      <c r="D22" s="1390" t="s">
        <v>1909</v>
      </c>
      <c r="E22" s="1390" t="s">
        <v>4953</v>
      </c>
      <c r="F22" s="1390"/>
      <c r="G22" s="1390"/>
      <c r="H22" s="1390" t="s">
        <v>4954</v>
      </c>
      <c r="I22" s="1387"/>
    </row>
    <row r="23" spans="1:9" s="231" customFormat="1">
      <c r="A23" s="1389"/>
      <c r="B23" s="2773"/>
      <c r="C23" s="1390" t="s">
        <v>4955</v>
      </c>
      <c r="D23" s="1390"/>
      <c r="E23" s="1390"/>
      <c r="F23" s="2774"/>
      <c r="G23" s="1390"/>
      <c r="H23" s="1390"/>
      <c r="I23" s="1387"/>
    </row>
    <row r="24" spans="1:9" s="231" customFormat="1">
      <c r="A24" s="1389"/>
      <c r="B24" s="2775" t="s">
        <v>4956</v>
      </c>
      <c r="C24" s="1390" t="s">
        <v>4957</v>
      </c>
      <c r="D24" s="1390" t="s">
        <v>1909</v>
      </c>
      <c r="E24" s="1390" t="s">
        <v>4958</v>
      </c>
      <c r="F24" s="2774">
        <v>9000</v>
      </c>
      <c r="G24" s="2774" t="s">
        <v>319</v>
      </c>
      <c r="H24" s="1390" t="s">
        <v>4959</v>
      </c>
      <c r="I24" s="1387" t="s">
        <v>2414</v>
      </c>
    </row>
    <row r="25" spans="1:9" s="231" customFormat="1">
      <c r="A25" s="1389"/>
      <c r="B25" s="2773" t="s">
        <v>4960</v>
      </c>
      <c r="C25" s="1390" t="s">
        <v>4961</v>
      </c>
      <c r="D25" s="1390"/>
      <c r="E25" s="1390"/>
      <c r="F25" s="2774"/>
      <c r="G25" s="2774"/>
      <c r="H25" s="1390"/>
      <c r="I25" s="1387" t="s">
        <v>3601</v>
      </c>
    </row>
    <row r="26" spans="1:9" s="231" customFormat="1">
      <c r="A26" s="1391"/>
      <c r="B26" s="2776" t="s">
        <v>4962</v>
      </c>
      <c r="C26" s="1389"/>
      <c r="D26" s="1389"/>
      <c r="E26" s="1390"/>
      <c r="F26" s="1390"/>
      <c r="G26" s="1390"/>
      <c r="H26" s="1390"/>
      <c r="I26" s="1387"/>
    </row>
    <row r="27" spans="1:9" s="231" customFormat="1">
      <c r="A27" s="1391"/>
      <c r="B27" s="2777" t="s">
        <v>4963</v>
      </c>
      <c r="C27" s="1390"/>
      <c r="D27" s="1390"/>
      <c r="E27" s="1390"/>
      <c r="F27" s="1390"/>
      <c r="G27" s="1390"/>
      <c r="H27" s="1390"/>
      <c r="I27" s="1387"/>
    </row>
    <row r="28" spans="1:9" s="231" customFormat="1">
      <c r="A28" s="1391"/>
      <c r="B28" s="2777" t="s">
        <v>4964</v>
      </c>
      <c r="C28" s="1390"/>
      <c r="D28" s="1390"/>
      <c r="E28" s="1390"/>
      <c r="F28" s="1390"/>
      <c r="G28" s="1390"/>
      <c r="H28" s="1390"/>
      <c r="I28" s="1387"/>
    </row>
    <row r="29" spans="1:9" s="231" customFormat="1">
      <c r="A29" s="1391"/>
      <c r="B29" s="2778" t="s">
        <v>4965</v>
      </c>
      <c r="C29" s="1389" t="s">
        <v>4966</v>
      </c>
      <c r="D29" s="1389" t="s">
        <v>3630</v>
      </c>
      <c r="E29" s="1390" t="s">
        <v>4967</v>
      </c>
      <c r="F29" s="1390"/>
      <c r="G29" s="1390"/>
      <c r="H29" s="1390"/>
      <c r="I29" s="1387"/>
    </row>
    <row r="30" spans="1:9" s="231" customFormat="1">
      <c r="A30" s="1391"/>
      <c r="B30" s="2777" t="s">
        <v>4968</v>
      </c>
      <c r="C30" s="1390"/>
      <c r="D30" s="1390"/>
      <c r="E30" s="1390" t="s">
        <v>1623</v>
      </c>
      <c r="F30" s="1390"/>
      <c r="G30" s="1390"/>
      <c r="H30" s="1390"/>
      <c r="I30" s="1387"/>
    </row>
    <row r="31" spans="1:9" s="231" customFormat="1">
      <c r="A31" s="1391"/>
      <c r="B31" s="1390" t="s">
        <v>4969</v>
      </c>
      <c r="C31" s="1390"/>
      <c r="D31" s="1390"/>
      <c r="E31" s="1390"/>
      <c r="F31" s="1390"/>
      <c r="G31" s="1390"/>
      <c r="H31" s="1390"/>
      <c r="I31" s="1387"/>
    </row>
    <row r="32" spans="1:9" s="231" customFormat="1">
      <c r="A32" s="1391"/>
      <c r="B32" s="2777" t="s">
        <v>4970</v>
      </c>
      <c r="C32" s="1390"/>
      <c r="D32" s="1390"/>
      <c r="E32" s="1390"/>
      <c r="F32" s="1390"/>
      <c r="G32" s="1390"/>
      <c r="H32" s="1390"/>
      <c r="I32" s="1387"/>
    </row>
    <row r="33" spans="1:9" s="231" customFormat="1">
      <c r="A33" s="1391"/>
      <c r="B33" s="1390" t="s">
        <v>4971</v>
      </c>
      <c r="C33" s="1390"/>
      <c r="D33" s="1390"/>
      <c r="E33" s="1390"/>
      <c r="F33" s="1390"/>
      <c r="G33" s="1390"/>
      <c r="H33" s="1390"/>
      <c r="I33" s="1387"/>
    </row>
    <row r="34" spans="1:9" s="231" customFormat="1">
      <c r="A34" s="1391"/>
      <c r="B34" s="2777" t="s">
        <v>4972</v>
      </c>
      <c r="C34" s="1389" t="s">
        <v>4966</v>
      </c>
      <c r="D34" s="1389" t="s">
        <v>3630</v>
      </c>
      <c r="E34" s="1390" t="s">
        <v>4973</v>
      </c>
      <c r="F34" s="1390"/>
      <c r="G34" s="1390"/>
      <c r="H34" s="1390" t="s">
        <v>4974</v>
      </c>
      <c r="I34" s="1387"/>
    </row>
    <row r="35" spans="1:9" s="231" customFormat="1">
      <c r="A35" s="1391"/>
      <c r="B35" s="2777" t="s">
        <v>4975</v>
      </c>
      <c r="C35" s="1390"/>
      <c r="D35" s="1390"/>
      <c r="E35" s="1390" t="s">
        <v>4976</v>
      </c>
      <c r="F35" s="1390"/>
      <c r="G35" s="1390"/>
      <c r="H35" s="1390" t="s">
        <v>4977</v>
      </c>
      <c r="I35" s="1387"/>
    </row>
    <row r="36" spans="1:9" s="231" customFormat="1">
      <c r="A36" s="1391"/>
      <c r="B36" s="1390" t="s">
        <v>4978</v>
      </c>
      <c r="C36" s="1390"/>
      <c r="D36" s="1390"/>
      <c r="E36" s="1390" t="s">
        <v>4979</v>
      </c>
      <c r="F36" s="1390"/>
      <c r="G36" s="1390"/>
      <c r="H36" s="1390" t="s">
        <v>4980</v>
      </c>
      <c r="I36" s="1387"/>
    </row>
    <row r="37" spans="1:9" s="231" customFormat="1">
      <c r="A37" s="1391"/>
      <c r="B37" s="1393" t="s">
        <v>4981</v>
      </c>
      <c r="C37" s="1390"/>
      <c r="D37" s="1390"/>
      <c r="E37" s="1390"/>
      <c r="F37" s="1390"/>
      <c r="G37" s="1390"/>
      <c r="H37" s="1390"/>
      <c r="I37" s="1387"/>
    </row>
    <row r="38" spans="1:9" s="231" customFormat="1">
      <c r="A38" s="1391"/>
      <c r="B38" s="2777" t="s">
        <v>4982</v>
      </c>
      <c r="C38" s="1390"/>
      <c r="D38" s="1390"/>
      <c r="E38" s="1390"/>
      <c r="F38" s="1390"/>
      <c r="G38" s="1390"/>
      <c r="H38" s="1390"/>
      <c r="I38" s="1387"/>
    </row>
    <row r="39" spans="1:9" s="231" customFormat="1">
      <c r="A39" s="1391"/>
      <c r="B39" s="1390" t="s">
        <v>4983</v>
      </c>
      <c r="C39" s="1390"/>
      <c r="D39" s="1390"/>
      <c r="E39" s="1390"/>
      <c r="F39" s="1390"/>
      <c r="G39" s="1390"/>
      <c r="H39" s="1390"/>
      <c r="I39" s="1387"/>
    </row>
    <row r="40" spans="1:9" s="231" customFormat="1">
      <c r="A40" s="1391"/>
      <c r="B40" s="1390" t="s">
        <v>6326</v>
      </c>
      <c r="C40" s="1390"/>
      <c r="D40" s="1390"/>
      <c r="E40" s="1390"/>
      <c r="F40" s="1390"/>
      <c r="G40" s="1390"/>
      <c r="H40" s="1390"/>
      <c r="I40" s="1387"/>
    </row>
    <row r="41" spans="1:9" s="231" customFormat="1">
      <c r="A41" s="1391"/>
      <c r="B41" s="1390" t="s">
        <v>4984</v>
      </c>
      <c r="C41" s="1390"/>
      <c r="D41" s="1390"/>
      <c r="E41" s="1390"/>
      <c r="F41" s="1390"/>
      <c r="G41" s="1390"/>
      <c r="H41" s="1390"/>
      <c r="I41" s="1387"/>
    </row>
    <row r="42" spans="1:9" s="231" customFormat="1">
      <c r="A42" s="1391"/>
      <c r="B42" s="1390" t="s">
        <v>4985</v>
      </c>
      <c r="C42" s="1390"/>
      <c r="D42" s="1390"/>
      <c r="E42" s="1390"/>
      <c r="F42" s="1390"/>
      <c r="G42" s="1390"/>
      <c r="H42" s="1390"/>
      <c r="I42" s="1387"/>
    </row>
    <row r="43" spans="1:9" s="231" customFormat="1">
      <c r="A43" s="1391"/>
      <c r="B43" s="1390" t="s">
        <v>4986</v>
      </c>
      <c r="C43" s="1390"/>
      <c r="D43" s="1389" t="s">
        <v>1909</v>
      </c>
      <c r="E43" s="1390" t="s">
        <v>4987</v>
      </c>
      <c r="F43" s="1390"/>
      <c r="G43" s="1390"/>
      <c r="H43" s="1390"/>
      <c r="I43" s="1387"/>
    </row>
    <row r="44" spans="1:9" s="231" customFormat="1">
      <c r="A44" s="1391"/>
      <c r="B44" s="1390"/>
      <c r="C44" s="1390"/>
      <c r="D44" s="1390"/>
      <c r="E44" s="1390" t="s">
        <v>4988</v>
      </c>
      <c r="F44" s="1390"/>
      <c r="G44" s="1390"/>
      <c r="H44" s="1390"/>
      <c r="I44" s="1387"/>
    </row>
    <row r="45" spans="1:9" s="231" customFormat="1">
      <c r="A45" s="1389"/>
      <c r="B45" s="2777" t="s">
        <v>4989</v>
      </c>
      <c r="C45" s="1390"/>
      <c r="D45" s="1389"/>
      <c r="E45" s="1390"/>
      <c r="F45" s="1390"/>
      <c r="G45" s="1390"/>
      <c r="H45" s="1390"/>
      <c r="I45" s="1387"/>
    </row>
    <row r="46" spans="1:9" s="231" customFormat="1">
      <c r="A46" s="1389"/>
      <c r="B46" s="2779" t="s">
        <v>4990</v>
      </c>
      <c r="C46" s="1389" t="s">
        <v>4991</v>
      </c>
      <c r="D46" s="1389" t="s">
        <v>1909</v>
      </c>
      <c r="E46" s="1390" t="s">
        <v>4992</v>
      </c>
      <c r="F46" s="1390"/>
      <c r="G46" s="1390"/>
      <c r="H46" s="1390" t="s">
        <v>4974</v>
      </c>
      <c r="I46" s="1387"/>
    </row>
    <row r="47" spans="1:9" s="231" customFormat="1">
      <c r="A47" s="1389"/>
      <c r="B47" s="1390" t="s">
        <v>1623</v>
      </c>
      <c r="C47" s="1390"/>
      <c r="D47" s="1390"/>
      <c r="E47" s="1390" t="s">
        <v>4993</v>
      </c>
      <c r="F47" s="1390"/>
      <c r="G47" s="1390"/>
      <c r="H47" s="1390" t="s">
        <v>4977</v>
      </c>
      <c r="I47" s="1387"/>
    </row>
    <row r="48" spans="1:9" s="231" customFormat="1">
      <c r="A48" s="1389"/>
      <c r="B48" s="1390" t="s">
        <v>4994</v>
      </c>
      <c r="C48" s="1390"/>
      <c r="D48" s="1390"/>
      <c r="E48" s="1390"/>
      <c r="F48" s="1390"/>
      <c r="G48" s="1390"/>
      <c r="H48" s="1390" t="s">
        <v>4980</v>
      </c>
      <c r="I48" s="1387"/>
    </row>
    <row r="49" spans="1:9" s="231" customFormat="1">
      <c r="A49" s="1389"/>
      <c r="B49" s="2779" t="s">
        <v>4995</v>
      </c>
      <c r="C49" s="1390"/>
      <c r="D49" s="1390"/>
      <c r="E49" s="1390" t="s">
        <v>4996</v>
      </c>
      <c r="F49" s="1390"/>
      <c r="G49" s="1390"/>
      <c r="H49" s="1390"/>
      <c r="I49" s="1387"/>
    </row>
    <row r="50" spans="1:9" s="231" customFormat="1">
      <c r="A50" s="1389"/>
      <c r="B50" s="2779" t="s">
        <v>4997</v>
      </c>
      <c r="C50" s="1390"/>
      <c r="D50" s="1390"/>
      <c r="E50" s="1390" t="s">
        <v>4998</v>
      </c>
      <c r="F50" s="1390"/>
      <c r="G50" s="1390"/>
      <c r="H50" s="1390"/>
      <c r="I50" s="1387"/>
    </row>
    <row r="51" spans="1:9" s="231" customFormat="1">
      <c r="A51" s="1389"/>
      <c r="B51" s="2779"/>
      <c r="C51" s="1390"/>
      <c r="D51" s="1390"/>
      <c r="E51" s="1390" t="s">
        <v>4999</v>
      </c>
      <c r="F51" s="1390"/>
      <c r="G51" s="1390"/>
      <c r="H51" s="1390"/>
      <c r="I51" s="1387"/>
    </row>
    <row r="52" spans="1:9" s="231" customFormat="1">
      <c r="A52" s="1389"/>
      <c r="B52" s="2777" t="s">
        <v>5000</v>
      </c>
      <c r="C52" s="1389" t="s">
        <v>4966</v>
      </c>
      <c r="D52" s="1389" t="s">
        <v>3630</v>
      </c>
      <c r="E52" s="1390"/>
      <c r="F52" s="1390"/>
      <c r="G52" s="1390"/>
      <c r="H52" s="1389" t="s">
        <v>5001</v>
      </c>
      <c r="I52" s="1387"/>
    </row>
    <row r="53" spans="1:9">
      <c r="A53" s="1389"/>
      <c r="B53" s="1390" t="s">
        <v>5002</v>
      </c>
      <c r="C53" s="1390"/>
      <c r="D53" s="1390"/>
      <c r="E53" s="1390"/>
      <c r="F53" s="1390"/>
      <c r="G53" s="1390"/>
      <c r="H53" s="1390"/>
      <c r="I53" s="1390"/>
    </row>
    <row r="54" spans="1:9">
      <c r="A54" s="1389"/>
      <c r="B54" s="1390" t="s">
        <v>5003</v>
      </c>
      <c r="C54" s="1390"/>
      <c r="D54" s="1390"/>
      <c r="E54" s="1390"/>
      <c r="F54" s="1390"/>
      <c r="G54" s="1390"/>
      <c r="H54" s="1390"/>
      <c r="I54" s="1390"/>
    </row>
    <row r="55" spans="1:9">
      <c r="A55" s="1389"/>
      <c r="B55" s="2777" t="s">
        <v>5004</v>
      </c>
      <c r="C55" s="1389" t="s">
        <v>4966</v>
      </c>
      <c r="D55" s="1389" t="s">
        <v>3630</v>
      </c>
      <c r="E55" s="1390" t="s">
        <v>5005</v>
      </c>
      <c r="F55" s="1390"/>
      <c r="G55" s="1390"/>
      <c r="H55" s="1390" t="s">
        <v>5006</v>
      </c>
      <c r="I55" s="1390"/>
    </row>
    <row r="56" spans="1:9">
      <c r="A56" s="1389"/>
      <c r="B56" s="2777" t="s">
        <v>5007</v>
      </c>
      <c r="C56" s="1390"/>
      <c r="D56" s="1390"/>
      <c r="E56" s="1390" t="s">
        <v>5008</v>
      </c>
      <c r="F56" s="1390"/>
      <c r="G56" s="1390"/>
      <c r="H56" s="1390" t="s">
        <v>5009</v>
      </c>
      <c r="I56" s="1390"/>
    </row>
    <row r="57" spans="1:9">
      <c r="A57" s="1389"/>
      <c r="B57" s="1390" t="s">
        <v>5010</v>
      </c>
      <c r="C57" s="1390"/>
      <c r="D57" s="1390"/>
      <c r="E57" s="1390" t="s">
        <v>5011</v>
      </c>
      <c r="F57" s="1390"/>
      <c r="G57" s="1390"/>
      <c r="H57" s="1390" t="s">
        <v>5012</v>
      </c>
      <c r="I57" s="1390"/>
    </row>
    <row r="58" spans="1:9">
      <c r="A58" s="1389"/>
      <c r="B58" s="2778" t="s">
        <v>5013</v>
      </c>
      <c r="C58" s="1390"/>
      <c r="D58" s="1390"/>
      <c r="E58" s="1390" t="s">
        <v>5014</v>
      </c>
      <c r="F58" s="1390"/>
      <c r="G58" s="1390"/>
      <c r="H58" s="1390" t="s">
        <v>5015</v>
      </c>
      <c r="I58" s="1390"/>
    </row>
    <row r="59" spans="1:9">
      <c r="A59" s="1389"/>
      <c r="B59" s="1390" t="s">
        <v>5016</v>
      </c>
      <c r="C59" s="1390"/>
      <c r="D59" s="1390"/>
      <c r="E59" s="1390"/>
      <c r="F59" s="1390"/>
      <c r="G59" s="1390"/>
      <c r="H59" s="1390" t="s">
        <v>5017</v>
      </c>
      <c r="I59" s="1390"/>
    </row>
    <row r="60" spans="1:9">
      <c r="A60" s="1391"/>
      <c r="B60" s="2776" t="s">
        <v>5018</v>
      </c>
      <c r="C60" s="1390"/>
      <c r="D60" s="1390"/>
      <c r="E60" s="1390"/>
      <c r="F60" s="1390"/>
      <c r="G60" s="1390"/>
      <c r="H60" s="1390"/>
      <c r="I60" s="1390"/>
    </row>
    <row r="61" spans="1:9">
      <c r="A61" s="1389"/>
      <c r="B61" s="2777" t="s">
        <v>5019</v>
      </c>
      <c r="C61" s="1389" t="s">
        <v>5020</v>
      </c>
      <c r="D61" s="1390"/>
      <c r="E61" s="1390" t="s">
        <v>5021</v>
      </c>
      <c r="F61" s="1390"/>
      <c r="G61" s="1390"/>
      <c r="H61" s="1389" t="s">
        <v>5022</v>
      </c>
      <c r="I61" s="1390"/>
    </row>
    <row r="62" spans="1:9">
      <c r="A62" s="1389"/>
      <c r="B62" s="2777" t="s">
        <v>5023</v>
      </c>
      <c r="C62" s="1390"/>
      <c r="D62" s="1390"/>
      <c r="E62" s="1390"/>
      <c r="F62" s="1390"/>
      <c r="G62" s="1390"/>
      <c r="H62" s="1390"/>
      <c r="I62" s="1390"/>
    </row>
    <row r="63" spans="1:9">
      <c r="A63" s="1389"/>
      <c r="B63" s="2777" t="s">
        <v>5024</v>
      </c>
      <c r="C63" s="1390"/>
      <c r="D63" s="1390"/>
      <c r="E63" s="1390"/>
      <c r="F63" s="1390"/>
      <c r="G63" s="1390"/>
      <c r="H63" s="1390"/>
      <c r="I63" s="1390"/>
    </row>
    <row r="64" spans="1:9">
      <c r="A64" s="1389"/>
      <c r="B64" s="2777" t="s">
        <v>5025</v>
      </c>
      <c r="C64" s="1390"/>
      <c r="D64" s="1390"/>
      <c r="E64" s="1390"/>
      <c r="F64" s="1390"/>
      <c r="G64" s="1390"/>
      <c r="H64" s="1390"/>
      <c r="I64" s="1390"/>
    </row>
    <row r="65" spans="1:9">
      <c r="A65" s="1389"/>
      <c r="B65" s="2777" t="s">
        <v>5026</v>
      </c>
      <c r="C65" s="1389" t="s">
        <v>5027</v>
      </c>
      <c r="D65" s="1390"/>
      <c r="E65" s="1390" t="s">
        <v>5028</v>
      </c>
      <c r="F65" s="1390"/>
      <c r="G65" s="1390"/>
      <c r="H65" s="1390"/>
      <c r="I65" s="1390"/>
    </row>
    <row r="66" spans="1:9">
      <c r="A66" s="1389"/>
      <c r="B66" s="2777" t="s">
        <v>5029</v>
      </c>
      <c r="C66" s="1390"/>
      <c r="D66" s="1390"/>
      <c r="E66" s="1390" t="s">
        <v>5030</v>
      </c>
      <c r="F66" s="1390"/>
      <c r="G66" s="1390"/>
      <c r="H66" s="1390"/>
      <c r="I66" s="1390"/>
    </row>
    <row r="67" spans="1:9">
      <c r="A67" s="1389"/>
      <c r="B67" s="1390" t="s">
        <v>5031</v>
      </c>
      <c r="C67" s="1390"/>
      <c r="D67" s="1390"/>
      <c r="E67" s="1390"/>
      <c r="F67" s="1390"/>
      <c r="G67" s="1390"/>
      <c r="H67" s="1390"/>
      <c r="I67" s="1390"/>
    </row>
    <row r="68" spans="1:9">
      <c r="A68" s="1389"/>
      <c r="B68" s="1390" t="s">
        <v>5032</v>
      </c>
      <c r="C68" s="1390"/>
      <c r="D68" s="1390"/>
      <c r="E68" s="1390"/>
      <c r="F68" s="1390"/>
      <c r="G68" s="1390"/>
      <c r="H68" s="1390"/>
      <c r="I68" s="1390"/>
    </row>
    <row r="69" spans="1:9">
      <c r="A69" s="1391"/>
      <c r="B69" s="1392" t="s">
        <v>5033</v>
      </c>
      <c r="C69" s="1389" t="s">
        <v>5034</v>
      </c>
      <c r="D69" s="1389" t="s">
        <v>1909</v>
      </c>
      <c r="E69" s="1390" t="s">
        <v>5035</v>
      </c>
      <c r="F69" s="1390"/>
      <c r="G69" s="1390"/>
      <c r="H69" s="1389" t="s">
        <v>5001</v>
      </c>
      <c r="I69" s="1390"/>
    </row>
    <row r="70" spans="1:9">
      <c r="A70" s="1389"/>
      <c r="B70" s="2776" t="s">
        <v>5036</v>
      </c>
      <c r="C70" s="1389" t="s">
        <v>5037</v>
      </c>
      <c r="D70" s="1390"/>
      <c r="E70" s="1390" t="s">
        <v>5038</v>
      </c>
      <c r="F70" s="1390"/>
      <c r="G70" s="1390"/>
      <c r="H70" s="1390"/>
      <c r="I70" s="1390"/>
    </row>
    <row r="71" spans="1:9">
      <c r="A71" s="1389"/>
      <c r="B71" s="2777" t="s">
        <v>5039</v>
      </c>
      <c r="C71" s="1389" t="s">
        <v>5040</v>
      </c>
      <c r="D71" s="1390"/>
      <c r="E71" s="1390"/>
      <c r="F71" s="1390"/>
      <c r="G71" s="1390"/>
      <c r="H71" s="1390"/>
      <c r="I71" s="1390"/>
    </row>
    <row r="72" spans="1:9">
      <c r="A72" s="1389"/>
      <c r="B72" s="1390" t="s">
        <v>5041</v>
      </c>
      <c r="C72" s="1390"/>
      <c r="D72" s="1390"/>
      <c r="E72" s="1390"/>
      <c r="F72" s="1390"/>
      <c r="G72" s="1390"/>
      <c r="H72" s="1390"/>
      <c r="I72" s="1390"/>
    </row>
    <row r="73" spans="1:9">
      <c r="A73" s="1389"/>
      <c r="B73" s="1390" t="s">
        <v>5042</v>
      </c>
      <c r="C73" s="1390"/>
      <c r="D73" s="1390"/>
      <c r="E73" s="1390"/>
      <c r="F73" s="1390"/>
      <c r="G73" s="1390"/>
      <c r="H73" s="1390"/>
      <c r="I73" s="1390"/>
    </row>
    <row r="74" spans="1:9">
      <c r="A74" s="1389"/>
      <c r="B74" s="1390" t="s">
        <v>5043</v>
      </c>
      <c r="C74" s="1390"/>
      <c r="D74" s="1390"/>
      <c r="E74" s="1390"/>
      <c r="F74" s="1390"/>
      <c r="G74" s="1390"/>
      <c r="H74" s="1390"/>
      <c r="I74" s="1390"/>
    </row>
    <row r="75" spans="1:9">
      <c r="A75" s="1389"/>
      <c r="B75" s="1393" t="s">
        <v>5044</v>
      </c>
      <c r="C75" s="1390"/>
      <c r="D75" s="1390"/>
      <c r="E75" s="1390"/>
      <c r="F75" s="1390"/>
      <c r="G75" s="1390"/>
      <c r="H75" s="1390"/>
      <c r="I75" s="1390"/>
    </row>
    <row r="76" spans="1:9">
      <c r="A76" s="1389"/>
      <c r="B76" s="1390" t="s">
        <v>5045</v>
      </c>
      <c r="C76" s="1390"/>
      <c r="D76" s="1390"/>
      <c r="E76" s="1390"/>
      <c r="F76" s="1390"/>
      <c r="G76" s="1390"/>
      <c r="H76" s="1390"/>
      <c r="I76" s="1390"/>
    </row>
    <row r="77" spans="1:9">
      <c r="A77" s="1389"/>
      <c r="B77" s="1390" t="s">
        <v>5046</v>
      </c>
      <c r="C77" s="1390"/>
      <c r="D77" s="1390"/>
      <c r="E77" s="1390"/>
      <c r="F77" s="1390"/>
      <c r="G77" s="1390"/>
      <c r="H77" s="1390"/>
      <c r="I77" s="1390"/>
    </row>
    <row r="78" spans="1:9">
      <c r="A78" s="1389"/>
      <c r="B78" s="1390" t="s">
        <v>5047</v>
      </c>
      <c r="C78" s="1390"/>
      <c r="D78" s="1390"/>
      <c r="E78" s="1390"/>
      <c r="F78" s="1390"/>
      <c r="G78" s="1390"/>
      <c r="H78" s="1390"/>
      <c r="I78" s="1390"/>
    </row>
    <row r="79" spans="1:9">
      <c r="A79" s="1389"/>
      <c r="B79" s="1390" t="s">
        <v>5048</v>
      </c>
      <c r="C79" s="1390"/>
      <c r="D79" s="1390"/>
      <c r="E79" s="1390"/>
      <c r="F79" s="1390"/>
      <c r="G79" s="1390"/>
      <c r="H79" s="1390"/>
      <c r="I79" s="1390"/>
    </row>
    <row r="80" spans="1:9" s="231" customFormat="1">
      <c r="A80" s="1389"/>
      <c r="B80" s="1394" t="s">
        <v>5049</v>
      </c>
      <c r="C80" s="1395"/>
      <c r="D80" s="1395"/>
      <c r="E80" s="1396"/>
      <c r="F80" s="1396"/>
      <c r="G80" s="1396"/>
      <c r="H80" s="1396"/>
      <c r="I80" s="1396"/>
    </row>
    <row r="81" spans="1:9" s="231" customFormat="1">
      <c r="A81" s="1389"/>
      <c r="B81" s="1397" t="s">
        <v>5050</v>
      </c>
      <c r="C81" s="1395"/>
      <c r="D81" s="1395"/>
      <c r="E81" s="1396"/>
      <c r="F81" s="1396"/>
      <c r="G81" s="1396"/>
      <c r="H81" s="1396"/>
      <c r="I81" s="1396"/>
    </row>
    <row r="82" spans="1:9" s="231" customFormat="1">
      <c r="A82" s="1389"/>
      <c r="B82" s="1398" t="s">
        <v>5051</v>
      </c>
      <c r="C82" s="1399" t="s">
        <v>5052</v>
      </c>
      <c r="D82" s="1399" t="s">
        <v>1909</v>
      </c>
      <c r="E82" s="1398" t="s">
        <v>5053</v>
      </c>
      <c r="F82" s="1400">
        <v>3200</v>
      </c>
      <c r="G82" s="1395" t="s">
        <v>319</v>
      </c>
      <c r="H82" s="1395" t="s">
        <v>1516</v>
      </c>
      <c r="I82" s="1396" t="s">
        <v>2414</v>
      </c>
    </row>
    <row r="83" spans="1:9" s="231" customFormat="1">
      <c r="A83" s="1389"/>
      <c r="B83" s="1396"/>
      <c r="C83" s="1399" t="s">
        <v>5054</v>
      </c>
      <c r="D83" s="1395"/>
      <c r="E83" s="1398" t="s">
        <v>5055</v>
      </c>
      <c r="F83" s="1398"/>
      <c r="G83" s="1396"/>
      <c r="H83" s="1396"/>
      <c r="I83" s="1396" t="s">
        <v>3601</v>
      </c>
    </row>
    <row r="84" spans="1:9" s="231" customFormat="1">
      <c r="A84" s="1389"/>
      <c r="B84" s="1398" t="s">
        <v>5056</v>
      </c>
      <c r="C84" s="1399" t="s">
        <v>5057</v>
      </c>
      <c r="D84" s="1395"/>
      <c r="E84" s="1398" t="s">
        <v>5058</v>
      </c>
      <c r="F84" s="1396"/>
      <c r="G84" s="1396"/>
      <c r="H84" s="1396"/>
      <c r="I84" s="1396"/>
    </row>
    <row r="85" spans="1:9" s="231" customFormat="1">
      <c r="A85" s="1389"/>
      <c r="B85" s="1398" t="s">
        <v>5059</v>
      </c>
      <c r="C85" s="1399" t="s">
        <v>5060</v>
      </c>
      <c r="D85" s="1395"/>
      <c r="E85" s="1398" t="s">
        <v>5061</v>
      </c>
      <c r="F85" s="1396"/>
      <c r="G85" s="1396"/>
      <c r="H85" s="1396"/>
      <c r="I85" s="1396"/>
    </row>
    <row r="86" spans="1:9" s="231" customFormat="1">
      <c r="A86" s="1389"/>
      <c r="B86" s="1398" t="s">
        <v>5062</v>
      </c>
      <c r="C86" s="1395"/>
      <c r="D86" s="1395"/>
      <c r="E86" s="1396"/>
      <c r="F86" s="1396"/>
      <c r="G86" s="1396"/>
      <c r="H86" s="1396"/>
      <c r="I86" s="1396"/>
    </row>
    <row r="87" spans="1:9" s="231" customFormat="1">
      <c r="A87" s="1389"/>
      <c r="B87" s="1398" t="s">
        <v>5063</v>
      </c>
      <c r="C87" s="1395"/>
      <c r="D87" s="1395"/>
      <c r="E87" s="1396"/>
      <c r="F87" s="1396"/>
      <c r="G87" s="1396"/>
      <c r="H87" s="1396"/>
      <c r="I87" s="1396"/>
    </row>
    <row r="88" spans="1:9" s="231" customFormat="1">
      <c r="A88" s="1389"/>
      <c r="B88" s="1398" t="s">
        <v>5064</v>
      </c>
      <c r="C88" s="1399"/>
      <c r="D88" s="1395"/>
      <c r="E88" s="1396" t="s">
        <v>5065</v>
      </c>
      <c r="F88" s="1401"/>
      <c r="G88" s="1396"/>
      <c r="H88" s="1396"/>
      <c r="I88" s="1396"/>
    </row>
    <row r="89" spans="1:9" s="231" customFormat="1">
      <c r="A89" s="1389"/>
      <c r="B89" s="1398" t="s">
        <v>5066</v>
      </c>
      <c r="C89" s="1399"/>
      <c r="D89" s="1395"/>
      <c r="E89" s="1396"/>
      <c r="F89" s="1401"/>
      <c r="G89" s="1396"/>
      <c r="H89" s="1396"/>
      <c r="I89" s="1396"/>
    </row>
    <row r="90" spans="1:9" s="231" customFormat="1">
      <c r="A90" s="1389"/>
      <c r="B90" s="1398" t="s">
        <v>5067</v>
      </c>
      <c r="C90" s="1399"/>
      <c r="D90" s="1395"/>
      <c r="E90" s="1396"/>
      <c r="F90" s="1401"/>
      <c r="G90" s="1396"/>
      <c r="H90" s="1396"/>
      <c r="I90" s="1396"/>
    </row>
    <row r="91" spans="1:9" s="231" customFormat="1">
      <c r="A91" s="1389"/>
      <c r="B91" s="2780" t="s">
        <v>5068</v>
      </c>
      <c r="C91" s="1399" t="s">
        <v>5069</v>
      </c>
      <c r="D91" s="1399" t="s">
        <v>1909</v>
      </c>
      <c r="E91" s="1396" t="s">
        <v>5070</v>
      </c>
      <c r="F91" s="1400">
        <v>3500</v>
      </c>
      <c r="G91" s="1395" t="s">
        <v>319</v>
      </c>
      <c r="H91" s="1399" t="s">
        <v>5071</v>
      </c>
      <c r="I91" s="1396" t="s">
        <v>2414</v>
      </c>
    </row>
    <row r="92" spans="1:9" s="231" customFormat="1">
      <c r="A92" s="1389"/>
      <c r="B92" s="1402" t="s">
        <v>5072</v>
      </c>
      <c r="C92" s="1399"/>
      <c r="D92" s="1395"/>
      <c r="E92" s="1396" t="s">
        <v>5073</v>
      </c>
      <c r="F92" s="1401"/>
      <c r="G92" s="1396"/>
      <c r="H92" s="1403"/>
      <c r="I92" s="1396" t="s">
        <v>3601</v>
      </c>
    </row>
    <row r="93" spans="1:9" s="231" customFormat="1">
      <c r="A93" s="1389"/>
      <c r="B93" s="1402" t="s">
        <v>5074</v>
      </c>
      <c r="C93" s="1399"/>
      <c r="D93" s="1395"/>
      <c r="E93" s="1396" t="s">
        <v>5075</v>
      </c>
      <c r="F93" s="1401"/>
      <c r="G93" s="1396"/>
      <c r="H93" s="1396"/>
      <c r="I93" s="1396"/>
    </row>
    <row r="94" spans="1:9" s="231" customFormat="1">
      <c r="A94" s="1389"/>
      <c r="B94" s="1402" t="s">
        <v>5076</v>
      </c>
      <c r="C94" s="1399"/>
      <c r="D94" s="1395"/>
      <c r="E94" s="1396" t="s">
        <v>5077</v>
      </c>
      <c r="F94" s="1401"/>
      <c r="G94" s="1396"/>
      <c r="H94" s="1396"/>
      <c r="I94" s="1396"/>
    </row>
    <row r="95" spans="1:9" s="231" customFormat="1">
      <c r="A95" s="1389"/>
      <c r="B95" s="1402" t="s">
        <v>5078</v>
      </c>
      <c r="C95" s="1399"/>
      <c r="D95" s="1395"/>
      <c r="E95" s="1396"/>
      <c r="F95" s="1401"/>
      <c r="G95" s="1396"/>
      <c r="H95" s="1396"/>
      <c r="I95" s="1396"/>
    </row>
    <row r="96" spans="1:9" s="231" customFormat="1">
      <c r="A96" s="1389"/>
      <c r="B96" s="1402" t="s">
        <v>5079</v>
      </c>
      <c r="C96" s="1399"/>
      <c r="D96" s="1395"/>
      <c r="E96" s="1396"/>
      <c r="F96" s="1401"/>
      <c r="G96" s="1396"/>
      <c r="H96" s="1396"/>
      <c r="I96" s="1396"/>
    </row>
    <row r="97" spans="1:9" s="231" customFormat="1">
      <c r="A97" s="1389"/>
      <c r="B97" s="1402" t="s">
        <v>5080</v>
      </c>
      <c r="C97" s="1399"/>
      <c r="D97" s="1395"/>
      <c r="E97" s="1396"/>
      <c r="F97" s="1401"/>
      <c r="G97" s="1396"/>
      <c r="H97" s="1396"/>
      <c r="I97" s="1396"/>
    </row>
    <row r="98" spans="1:9" s="231" customFormat="1">
      <c r="A98" s="1389"/>
      <c r="B98" s="1402" t="s">
        <v>5081</v>
      </c>
      <c r="C98" s="1399"/>
      <c r="D98" s="1395"/>
      <c r="E98" s="1396"/>
      <c r="F98" s="1401"/>
      <c r="G98" s="1396"/>
      <c r="H98" s="1396"/>
      <c r="I98" s="1396"/>
    </row>
    <row r="99" spans="1:9" s="231" customFormat="1">
      <c r="A99" s="1389"/>
      <c r="B99" s="1404" t="s">
        <v>5082</v>
      </c>
      <c r="C99" s="1399" t="s">
        <v>5083</v>
      </c>
      <c r="D99" s="1399" t="s">
        <v>1909</v>
      </c>
      <c r="E99" s="1405" t="s">
        <v>5084</v>
      </c>
      <c r="F99" s="1406"/>
      <c r="G99" s="1407"/>
      <c r="H99" s="1408" t="s">
        <v>5085</v>
      </c>
      <c r="I99" s="1396" t="s">
        <v>2414</v>
      </c>
    </row>
    <row r="100" spans="1:9" s="231" customFormat="1">
      <c r="A100" s="1389"/>
      <c r="B100" s="1409" t="s">
        <v>5086</v>
      </c>
      <c r="C100" s="1395" t="s">
        <v>4903</v>
      </c>
      <c r="D100" s="1410"/>
      <c r="E100" s="1398" t="s">
        <v>5087</v>
      </c>
      <c r="F100" s="1398"/>
      <c r="G100" s="1396"/>
      <c r="H100" s="1395" t="s">
        <v>5088</v>
      </c>
      <c r="I100" s="1396" t="s">
        <v>3601</v>
      </c>
    </row>
    <row r="101" spans="1:9" s="231" customFormat="1">
      <c r="A101" s="1389"/>
      <c r="B101" s="1409" t="s">
        <v>5089</v>
      </c>
      <c r="C101" s="1410"/>
      <c r="D101" s="1410"/>
      <c r="E101" s="1398"/>
      <c r="F101" s="1411"/>
      <c r="G101" s="1410"/>
      <c r="H101" s="1408"/>
      <c r="I101" s="1396"/>
    </row>
    <row r="102" spans="1:9" s="231" customFormat="1">
      <c r="A102" s="1389"/>
      <c r="B102" s="1412" t="s">
        <v>5090</v>
      </c>
      <c r="C102" s="1410"/>
      <c r="D102" s="1410"/>
      <c r="E102" s="1398"/>
      <c r="F102" s="1411"/>
      <c r="G102" s="1410"/>
      <c r="H102" s="1408"/>
      <c r="I102" s="1396"/>
    </row>
    <row r="103" spans="1:9" s="231" customFormat="1">
      <c r="A103" s="1389"/>
      <c r="B103" s="1413" t="s">
        <v>5091</v>
      </c>
      <c r="C103" s="1399"/>
      <c r="D103" s="1399"/>
      <c r="E103" s="1390" t="s">
        <v>5038</v>
      </c>
      <c r="F103" s="1411"/>
      <c r="G103" s="1410"/>
      <c r="H103" s="1390" t="s">
        <v>5092</v>
      </c>
      <c r="I103" s="1414" t="s">
        <v>1143</v>
      </c>
    </row>
    <row r="104" spans="1:9" s="231" customFormat="1">
      <c r="A104" s="1389"/>
      <c r="B104" s="1413" t="s">
        <v>5093</v>
      </c>
      <c r="C104" s="1399"/>
      <c r="D104" s="1410"/>
      <c r="E104" s="1398"/>
      <c r="F104" s="1411"/>
      <c r="G104" s="1410"/>
      <c r="H104" s="1408"/>
      <c r="I104" s="1396"/>
    </row>
    <row r="105" spans="1:9" s="231" customFormat="1" ht="21">
      <c r="A105" s="1389"/>
      <c r="B105" s="1415" t="s">
        <v>5094</v>
      </c>
      <c r="C105" s="1416"/>
      <c r="D105" s="1410"/>
      <c r="E105" s="1390" t="s">
        <v>5038</v>
      </c>
      <c r="F105" s="1411"/>
      <c r="G105" s="1410"/>
      <c r="H105" s="1408"/>
      <c r="I105" s="1414" t="s">
        <v>1143</v>
      </c>
    </row>
    <row r="106" spans="1:9">
      <c r="A106" s="1389"/>
      <c r="B106" s="1415" t="s">
        <v>5095</v>
      </c>
      <c r="C106" s="1390"/>
      <c r="D106" s="1390"/>
      <c r="E106" s="1390" t="s">
        <v>5038</v>
      </c>
      <c r="F106" s="1390"/>
      <c r="G106" s="1390"/>
      <c r="H106" s="1390"/>
      <c r="I106" s="1414" t="s">
        <v>1143</v>
      </c>
    </row>
    <row r="107" spans="1:9">
      <c r="A107" s="1389"/>
      <c r="B107" s="1417" t="s">
        <v>5096</v>
      </c>
      <c r="C107" s="1390"/>
      <c r="D107" s="1390"/>
      <c r="E107" s="1390"/>
      <c r="F107" s="1390"/>
      <c r="G107" s="1390"/>
      <c r="H107" s="1390"/>
      <c r="I107" s="1390"/>
    </row>
    <row r="108" spans="1:9">
      <c r="A108" s="1389"/>
      <c r="B108" s="1415" t="s">
        <v>5097</v>
      </c>
      <c r="C108" s="1390" t="s">
        <v>5098</v>
      </c>
      <c r="D108" s="1390"/>
      <c r="E108" s="1390"/>
      <c r="F108" s="1418" t="s">
        <v>6307</v>
      </c>
      <c r="G108" s="1390" t="s">
        <v>319</v>
      </c>
      <c r="H108" s="1390" t="s">
        <v>5099</v>
      </c>
      <c r="I108" s="1390" t="s">
        <v>1165</v>
      </c>
    </row>
    <row r="109" spans="1:9">
      <c r="A109" s="1389"/>
      <c r="B109" s="1415" t="s">
        <v>5100</v>
      </c>
      <c r="C109" s="1390" t="s">
        <v>5101</v>
      </c>
      <c r="D109" s="1390"/>
      <c r="E109" s="1390"/>
      <c r="F109" s="1390"/>
      <c r="G109" s="1390"/>
      <c r="H109" s="1390"/>
      <c r="I109" s="1390"/>
    </row>
    <row r="110" spans="1:9" s="231" customFormat="1">
      <c r="A110" s="1389"/>
      <c r="B110" s="1417" t="s">
        <v>5102</v>
      </c>
      <c r="C110" s="1390"/>
      <c r="D110" s="1390"/>
      <c r="E110" s="1390"/>
      <c r="F110" s="1390"/>
      <c r="G110" s="1390"/>
      <c r="H110" s="1390"/>
      <c r="I110" s="1387"/>
    </row>
    <row r="111" spans="1:9" s="231" customFormat="1">
      <c r="A111" s="1391"/>
      <c r="B111" s="1415" t="s">
        <v>1177</v>
      </c>
      <c r="C111" s="1390"/>
      <c r="D111" s="1390"/>
      <c r="E111" s="1390"/>
      <c r="F111" s="1390"/>
      <c r="G111" s="1390"/>
      <c r="H111" s="1390"/>
      <c r="I111" s="1387"/>
    </row>
    <row r="112" spans="1:9" s="231" customFormat="1">
      <c r="A112" s="1391"/>
      <c r="B112" s="1417" t="s">
        <v>5103</v>
      </c>
      <c r="C112" s="1389"/>
      <c r="D112" s="1389"/>
      <c r="E112" s="1390"/>
      <c r="F112" s="1390"/>
      <c r="G112" s="1390"/>
      <c r="H112" s="1390"/>
      <c r="I112" s="1387"/>
    </row>
    <row r="113" spans="1:9" s="231" customFormat="1">
      <c r="A113" s="1391"/>
      <c r="B113" s="1415" t="s">
        <v>5104</v>
      </c>
      <c r="C113" s="1390"/>
      <c r="D113" s="1390"/>
      <c r="E113" s="1390"/>
      <c r="F113" s="1418" t="s">
        <v>6307</v>
      </c>
      <c r="G113" s="1390" t="s">
        <v>319</v>
      </c>
      <c r="H113" s="1390"/>
      <c r="I113" s="1387" t="s">
        <v>1165</v>
      </c>
    </row>
    <row r="114" spans="1:9" s="231" customFormat="1">
      <c r="A114" s="1391"/>
      <c r="B114" s="1415" t="s">
        <v>5105</v>
      </c>
      <c r="C114" s="1390"/>
      <c r="D114" s="1390"/>
      <c r="E114" s="1390"/>
      <c r="F114" s="1390"/>
      <c r="G114" s="1390"/>
      <c r="H114" s="1390"/>
      <c r="I114" s="1387"/>
    </row>
    <row r="115" spans="1:9" s="231" customFormat="1">
      <c r="A115" s="1391"/>
      <c r="B115" s="1415" t="s">
        <v>5106</v>
      </c>
      <c r="C115" s="1390"/>
      <c r="D115" s="1390"/>
      <c r="E115" s="1390"/>
      <c r="F115" s="1390"/>
      <c r="G115" s="1390"/>
      <c r="H115" s="1390"/>
      <c r="I115" s="1387"/>
    </row>
    <row r="116" spans="1:9" s="231" customFormat="1">
      <c r="A116" s="1389"/>
      <c r="B116" s="1415" t="s">
        <v>5107</v>
      </c>
      <c r="C116" s="1389"/>
      <c r="D116" s="1389"/>
      <c r="E116" s="1390"/>
      <c r="F116" s="1390"/>
      <c r="G116" s="1390"/>
      <c r="H116" s="1390"/>
      <c r="I116" s="1387"/>
    </row>
    <row r="117" spans="1:9" s="231" customFormat="1">
      <c r="A117" s="1389"/>
      <c r="B117" s="1415" t="s">
        <v>1190</v>
      </c>
      <c r="C117" s="1390"/>
      <c r="D117" s="1390"/>
      <c r="E117" s="1390"/>
      <c r="F117" s="1390"/>
      <c r="G117" s="1390"/>
      <c r="H117" s="1390"/>
      <c r="I117" s="1387"/>
    </row>
    <row r="118" spans="1:9" s="231" customFormat="1">
      <c r="A118" s="1389"/>
      <c r="B118" s="1415" t="s">
        <v>5108</v>
      </c>
      <c r="C118" s="1390"/>
      <c r="D118" s="1390"/>
      <c r="E118" s="1390"/>
      <c r="F118" s="1390"/>
      <c r="G118" s="1390"/>
      <c r="H118" s="1389" t="s">
        <v>5001</v>
      </c>
      <c r="I118" s="1387"/>
    </row>
    <row r="119" spans="1:9" s="231" customFormat="1">
      <c r="A119" s="1389"/>
      <c r="B119" s="1417" t="s">
        <v>5109</v>
      </c>
      <c r="C119" s="1390"/>
      <c r="D119" s="1390"/>
      <c r="E119" s="1390"/>
      <c r="F119" s="1390"/>
      <c r="G119" s="1390"/>
      <c r="H119" s="1390"/>
      <c r="I119" s="1387"/>
    </row>
    <row r="120" spans="1:9">
      <c r="A120" s="1389"/>
      <c r="B120" s="1415" t="s">
        <v>5110</v>
      </c>
      <c r="C120" s="1390"/>
      <c r="D120" s="1390"/>
      <c r="E120" s="1390"/>
      <c r="F120" s="1390"/>
      <c r="G120" s="1390"/>
      <c r="H120" s="1390"/>
      <c r="I120" s="1390"/>
    </row>
    <row r="121" spans="1:9">
      <c r="A121" s="1389"/>
      <c r="B121" s="1417" t="s">
        <v>1198</v>
      </c>
      <c r="C121" s="1390"/>
      <c r="D121" s="1390"/>
      <c r="E121" s="1390"/>
      <c r="F121" s="1390"/>
      <c r="G121" s="1390"/>
      <c r="H121" s="1390"/>
      <c r="I121" s="1390"/>
    </row>
    <row r="122" spans="1:9">
      <c r="A122" s="1389"/>
      <c r="B122" s="1417" t="s">
        <v>5111</v>
      </c>
      <c r="C122" s="1389"/>
      <c r="D122" s="1389"/>
      <c r="E122" s="1390"/>
      <c r="F122" s="1390"/>
      <c r="G122" s="1390"/>
      <c r="H122" s="1390"/>
      <c r="I122" s="1390"/>
    </row>
    <row r="123" spans="1:9">
      <c r="A123" s="1389"/>
      <c r="B123" s="1417" t="s">
        <v>5112</v>
      </c>
      <c r="C123" s="1390"/>
      <c r="D123" s="1390"/>
      <c r="E123" s="1390"/>
      <c r="F123" s="1390"/>
      <c r="G123" s="1390"/>
      <c r="H123" s="1390"/>
      <c r="I123" s="1390"/>
    </row>
    <row r="124" spans="1:9">
      <c r="A124" s="1389"/>
      <c r="B124" s="1417" t="s">
        <v>5113</v>
      </c>
      <c r="C124" s="1390"/>
      <c r="D124" s="1390"/>
      <c r="E124" s="1390"/>
      <c r="F124" s="1390"/>
      <c r="G124" s="1390"/>
      <c r="H124" s="1390"/>
      <c r="I124" s="1390"/>
    </row>
    <row r="125" spans="1:9">
      <c r="A125" s="1389"/>
      <c r="B125" s="1417" t="s">
        <v>1204</v>
      </c>
      <c r="C125" s="1389"/>
      <c r="D125" s="1390"/>
      <c r="E125" s="1390"/>
      <c r="F125" s="1390"/>
      <c r="G125" s="1390"/>
      <c r="H125" s="1419">
        <v>23285</v>
      </c>
      <c r="I125" s="1390"/>
    </row>
    <row r="126" spans="1:9">
      <c r="A126" s="1389"/>
      <c r="B126" s="1417" t="s">
        <v>5114</v>
      </c>
      <c r="C126" s="1390"/>
      <c r="D126" s="1390"/>
      <c r="E126" s="1390"/>
      <c r="F126" s="1390"/>
      <c r="G126" s="1390"/>
      <c r="H126" s="1390" t="s">
        <v>5092</v>
      </c>
      <c r="I126" s="1390"/>
    </row>
    <row r="127" spans="1:9">
      <c r="A127" s="1389"/>
      <c r="B127" s="1417"/>
      <c r="C127" s="1390"/>
      <c r="D127" s="1390"/>
      <c r="E127" s="1390"/>
      <c r="F127" s="1390"/>
      <c r="G127" s="1390"/>
      <c r="H127" s="1390"/>
      <c r="I127" s="1390"/>
    </row>
    <row r="128" spans="1:9">
      <c r="A128" s="1389"/>
      <c r="B128" s="1417"/>
      <c r="C128" s="1390"/>
      <c r="D128" s="1390"/>
      <c r="E128" s="1389" t="s">
        <v>427</v>
      </c>
      <c r="F128" s="2781">
        <f>F24+F82+F91</f>
        <v>15700</v>
      </c>
      <c r="G128" s="1390"/>
      <c r="H128" s="1390"/>
      <c r="I128" s="1390"/>
    </row>
  </sheetData>
  <mergeCells count="13">
    <mergeCell ref="F15:G15"/>
    <mergeCell ref="H15:H16"/>
    <mergeCell ref="I15:I16"/>
    <mergeCell ref="A1:H1"/>
    <mergeCell ref="A2:H2"/>
    <mergeCell ref="A3:B3"/>
    <mergeCell ref="A5:D5"/>
    <mergeCell ref="A6:B6"/>
    <mergeCell ref="A15:A16"/>
    <mergeCell ref="B15:B16"/>
    <mergeCell ref="C15:C16"/>
    <mergeCell ref="D15:D16"/>
    <mergeCell ref="E15:E16"/>
  </mergeCells>
  <pageMargins left="0.7" right="0.7" top="0.75" bottom="0.75" header="0.3" footer="0.3"/>
  <drawing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2"/>
  <sheetViews>
    <sheetView workbookViewId="0">
      <selection activeCell="J157" sqref="J157"/>
    </sheetView>
  </sheetViews>
  <sheetFormatPr defaultColWidth="9" defaultRowHeight="21"/>
  <cols>
    <col min="1" max="1" width="3.375" style="344" customWidth="1"/>
    <col min="2" max="2" width="34.75" style="344" customWidth="1"/>
    <col min="3" max="3" width="18.625" style="1807" customWidth="1"/>
    <col min="4" max="4" width="4.625" style="344" customWidth="1"/>
    <col min="5" max="5" width="5.125" style="344" customWidth="1"/>
    <col min="6" max="6" width="4.875" style="344" customWidth="1"/>
    <col min="7" max="7" width="5" style="344" customWidth="1"/>
    <col min="8" max="8" width="4.625" style="344" customWidth="1"/>
    <col min="9" max="9" width="4.875" style="344" customWidth="1"/>
    <col min="10" max="11" width="5" style="344" customWidth="1"/>
    <col min="12" max="12" width="4.125" style="344" customWidth="1"/>
    <col min="13" max="13" width="4.625" style="344" customWidth="1"/>
    <col min="14" max="14" width="4.75" style="344" customWidth="1"/>
    <col min="15" max="15" width="4.875" style="344" customWidth="1"/>
    <col min="16" max="16" width="4.625" style="344" customWidth="1"/>
    <col min="17" max="17" width="4" style="1807" customWidth="1"/>
    <col min="18" max="18" width="4.125" style="1807" customWidth="1"/>
    <col min="19" max="19" width="8.625" style="1808" customWidth="1"/>
    <col min="20" max="20" width="10.375" style="344" bestFit="1" customWidth="1"/>
    <col min="21" max="21" width="6" style="1807" customWidth="1"/>
    <col min="22" max="22" width="9.625" style="1807" customWidth="1"/>
    <col min="23" max="16384" width="9" style="344"/>
  </cols>
  <sheetData>
    <row r="1" spans="1:22">
      <c r="A1" s="3157" t="s">
        <v>5216</v>
      </c>
      <c r="B1" s="3157"/>
      <c r="C1" s="3157"/>
      <c r="D1" s="3157"/>
      <c r="E1" s="3157"/>
      <c r="F1" s="3157"/>
      <c r="G1" s="3157"/>
      <c r="H1" s="3157"/>
      <c r="I1" s="3157"/>
      <c r="J1" s="3157"/>
      <c r="K1" s="3157"/>
      <c r="L1" s="3157"/>
      <c r="M1" s="3157"/>
      <c r="N1" s="3157"/>
      <c r="O1" s="3157"/>
      <c r="P1" s="3157"/>
      <c r="Q1" s="3157"/>
      <c r="R1" s="3157"/>
      <c r="S1" s="3157"/>
      <c r="T1" s="3157"/>
      <c r="U1" s="3157"/>
      <c r="V1" s="3157"/>
    </row>
    <row r="2" spans="1:22">
      <c r="A2" s="3157" t="s">
        <v>5217</v>
      </c>
      <c r="B2" s="3157"/>
      <c r="C2" s="3157"/>
      <c r="D2" s="3157"/>
      <c r="E2" s="3157"/>
      <c r="F2" s="3157"/>
      <c r="G2" s="3157"/>
      <c r="H2" s="3157"/>
      <c r="I2" s="3157"/>
      <c r="J2" s="3157"/>
      <c r="K2" s="3157"/>
      <c r="L2" s="3157"/>
      <c r="M2" s="3157"/>
      <c r="N2" s="3157"/>
      <c r="O2" s="3157"/>
      <c r="P2" s="3157"/>
      <c r="Q2" s="3157"/>
      <c r="R2" s="3157"/>
      <c r="S2" s="3157"/>
      <c r="T2" s="3157"/>
      <c r="U2" s="3157"/>
      <c r="V2" s="3157"/>
    </row>
    <row r="3" spans="1:22">
      <c r="A3" s="5" t="s">
        <v>5218</v>
      </c>
      <c r="B3" s="5"/>
      <c r="C3" s="5"/>
      <c r="D3" s="1135"/>
      <c r="E3" s="1135"/>
      <c r="F3" s="1135"/>
      <c r="G3" s="1135"/>
      <c r="H3" s="1135"/>
      <c r="I3" s="1135"/>
      <c r="J3" s="1135"/>
      <c r="K3" s="1135"/>
      <c r="L3" s="1135"/>
      <c r="M3" s="1135"/>
      <c r="N3" s="1135"/>
      <c r="O3" s="1135"/>
      <c r="P3" s="1135"/>
      <c r="Q3" s="230"/>
      <c r="R3" s="230"/>
      <c r="S3" s="1536"/>
      <c r="T3" s="1135"/>
      <c r="U3" s="230"/>
      <c r="V3" s="230"/>
    </row>
    <row r="4" spans="1:22">
      <c r="A4" s="5" t="s">
        <v>5219</v>
      </c>
      <c r="B4" s="1135"/>
      <c r="C4" s="230"/>
      <c r="D4" s="1135"/>
      <c r="E4" s="1135"/>
      <c r="F4" s="1135"/>
      <c r="G4" s="1135"/>
      <c r="H4" s="1135"/>
      <c r="I4" s="1135"/>
      <c r="J4" s="1135"/>
      <c r="K4" s="1135"/>
      <c r="L4" s="1135"/>
      <c r="M4" s="1135"/>
      <c r="N4" s="1135"/>
      <c r="O4" s="1135"/>
      <c r="P4" s="1135"/>
      <c r="Q4" s="230"/>
      <c r="R4" s="230"/>
      <c r="S4" s="1536"/>
      <c r="T4" s="1135"/>
      <c r="U4" s="230"/>
      <c r="V4" s="230"/>
    </row>
    <row r="5" spans="1:22">
      <c r="A5" s="1135"/>
      <c r="B5" s="1537" t="s">
        <v>5220</v>
      </c>
      <c r="C5" s="1536"/>
      <c r="D5" s="1135"/>
      <c r="E5" s="1135"/>
      <c r="F5" s="1135"/>
      <c r="G5" s="1135"/>
      <c r="H5" s="1135"/>
      <c r="I5" s="1135"/>
      <c r="J5" s="1135"/>
      <c r="K5" s="1135"/>
      <c r="L5" s="1135"/>
      <c r="M5" s="1135"/>
      <c r="N5" s="1135"/>
      <c r="O5" s="1135"/>
      <c r="P5" s="1135"/>
      <c r="Q5" s="230"/>
      <c r="R5" s="230"/>
      <c r="S5" s="1536"/>
      <c r="T5" s="1135"/>
      <c r="U5" s="230"/>
      <c r="V5" s="230"/>
    </row>
    <row r="6" spans="1:22">
      <c r="A6" s="1135"/>
      <c r="B6" s="1537" t="s">
        <v>5221</v>
      </c>
      <c r="C6" s="1536"/>
      <c r="D6" s="1135"/>
      <c r="E6" s="1135"/>
      <c r="F6" s="1135"/>
      <c r="G6" s="1135"/>
      <c r="H6" s="1135"/>
      <c r="I6" s="1135"/>
      <c r="J6" s="1135"/>
      <c r="K6" s="1135"/>
      <c r="L6" s="1135"/>
      <c r="M6" s="1135"/>
      <c r="N6" s="1135"/>
      <c r="O6" s="1135"/>
      <c r="P6" s="1135"/>
      <c r="Q6" s="230"/>
      <c r="R6" s="230"/>
      <c r="S6" s="1536"/>
      <c r="T6" s="1135"/>
      <c r="U6" s="230"/>
      <c r="V6" s="230"/>
    </row>
    <row r="7" spans="1:22">
      <c r="A7" s="1135"/>
      <c r="B7" s="1537" t="s">
        <v>5222</v>
      </c>
      <c r="C7" s="1536"/>
      <c r="D7" s="1135"/>
      <c r="E7" s="1135"/>
      <c r="F7" s="1135"/>
      <c r="G7" s="1135"/>
      <c r="H7" s="1135"/>
      <c r="I7" s="1135"/>
      <c r="J7" s="1135"/>
      <c r="K7" s="1135"/>
      <c r="L7" s="1135"/>
      <c r="M7" s="1135"/>
      <c r="N7" s="1135"/>
      <c r="O7" s="1135"/>
      <c r="P7" s="1135"/>
      <c r="Q7" s="230"/>
      <c r="R7" s="230"/>
      <c r="S7" s="1536"/>
      <c r="T7" s="1135"/>
      <c r="U7" s="230"/>
      <c r="V7" s="230"/>
    </row>
    <row r="8" spans="1:22">
      <c r="A8" s="5" t="s">
        <v>5223</v>
      </c>
      <c r="B8" s="1537"/>
      <c r="C8" s="1536"/>
      <c r="D8" s="1135"/>
      <c r="E8" s="1135"/>
      <c r="F8" s="1135"/>
      <c r="G8" s="1135"/>
      <c r="H8" s="1135"/>
      <c r="I8" s="1135"/>
      <c r="J8" s="1135"/>
      <c r="K8" s="1135"/>
      <c r="L8" s="1135"/>
      <c r="M8" s="1135"/>
      <c r="N8" s="1135"/>
      <c r="O8" s="1135"/>
      <c r="P8" s="1135"/>
      <c r="Q8" s="230"/>
      <c r="R8" s="230"/>
      <c r="S8" s="1536"/>
      <c r="T8" s="1135"/>
      <c r="U8" s="230"/>
      <c r="V8" s="230"/>
    </row>
    <row r="9" spans="1:22">
      <c r="A9" s="1135"/>
      <c r="B9" s="1537" t="s">
        <v>5224</v>
      </c>
      <c r="C9" s="1536"/>
      <c r="D9" s="1135"/>
      <c r="E9" s="1135"/>
      <c r="F9" s="1135"/>
      <c r="G9" s="1135"/>
      <c r="H9" s="1135"/>
      <c r="I9" s="1135"/>
      <c r="J9" s="1135"/>
      <c r="K9" s="1135"/>
      <c r="L9" s="1135"/>
      <c r="M9" s="1135"/>
      <c r="N9" s="1135"/>
      <c r="O9" s="1135"/>
      <c r="P9" s="1135"/>
      <c r="Q9" s="230"/>
      <c r="R9" s="230"/>
      <c r="S9" s="1536"/>
      <c r="T9" s="1135"/>
      <c r="U9" s="230"/>
      <c r="V9" s="230"/>
    </row>
    <row r="10" spans="1:22">
      <c r="A10" s="1135"/>
      <c r="B10" s="1537" t="s">
        <v>5225</v>
      </c>
      <c r="C10" s="1536"/>
      <c r="D10" s="1135"/>
      <c r="E10" s="1135"/>
      <c r="F10" s="1135"/>
      <c r="G10" s="1135"/>
      <c r="H10" s="1135"/>
      <c r="I10" s="1135"/>
      <c r="J10" s="1135"/>
      <c r="K10" s="1135"/>
      <c r="L10" s="1135"/>
      <c r="M10" s="1135"/>
      <c r="N10" s="1135"/>
      <c r="O10" s="1135"/>
      <c r="P10" s="1135"/>
      <c r="Q10" s="230"/>
      <c r="R10" s="230"/>
      <c r="S10" s="1536"/>
      <c r="T10" s="1135"/>
      <c r="U10" s="230"/>
      <c r="V10" s="230"/>
    </row>
    <row r="11" spans="1:22">
      <c r="A11" s="1135"/>
      <c r="B11" s="1537" t="s">
        <v>5226</v>
      </c>
      <c r="C11" s="1536"/>
      <c r="D11" s="1135"/>
      <c r="E11" s="1135"/>
      <c r="F11" s="1135"/>
      <c r="G11" s="1135"/>
      <c r="H11" s="1135"/>
      <c r="I11" s="1135"/>
      <c r="J11" s="1135"/>
      <c r="K11" s="1135"/>
      <c r="L11" s="1135"/>
      <c r="M11" s="1135"/>
      <c r="N11" s="1135"/>
      <c r="O11" s="1135"/>
      <c r="P11" s="1135"/>
      <c r="Q11" s="230"/>
      <c r="R11" s="230"/>
      <c r="S11" s="1536"/>
      <c r="T11" s="1135"/>
      <c r="U11" s="230"/>
      <c r="V11" s="230"/>
    </row>
    <row r="12" spans="1:22">
      <c r="A12" s="1135"/>
      <c r="B12" s="1537" t="s">
        <v>5227</v>
      </c>
      <c r="C12" s="1536"/>
      <c r="D12" s="1135"/>
      <c r="E12" s="1135"/>
      <c r="F12" s="1135"/>
      <c r="G12" s="1135"/>
      <c r="H12" s="1135"/>
      <c r="I12" s="1135"/>
      <c r="J12" s="1135"/>
      <c r="K12" s="1135"/>
      <c r="L12" s="1135"/>
      <c r="M12" s="1135"/>
      <c r="N12" s="1135"/>
      <c r="O12" s="1135"/>
      <c r="P12" s="1135"/>
      <c r="Q12" s="230"/>
      <c r="R12" s="230"/>
      <c r="S12" s="1536"/>
      <c r="T12" s="1135"/>
      <c r="U12" s="230"/>
      <c r="V12" s="230"/>
    </row>
    <row r="13" spans="1:22">
      <c r="A13" s="1135"/>
      <c r="B13" s="1537" t="s">
        <v>5228</v>
      </c>
      <c r="C13" s="1536"/>
      <c r="D13" s="1135"/>
      <c r="E13" s="1135"/>
      <c r="F13" s="1135"/>
      <c r="G13" s="1135"/>
      <c r="H13" s="1135"/>
      <c r="I13" s="1135"/>
      <c r="J13" s="1135"/>
      <c r="K13" s="1135"/>
      <c r="L13" s="1135"/>
      <c r="M13" s="1135"/>
      <c r="N13" s="1135"/>
      <c r="O13" s="1135"/>
      <c r="P13" s="1135"/>
      <c r="Q13" s="230"/>
      <c r="R13" s="230"/>
      <c r="S13" s="1536"/>
      <c r="T13" s="1135"/>
      <c r="U13" s="230"/>
      <c r="V13" s="230"/>
    </row>
    <row r="14" spans="1:22">
      <c r="A14" s="1135"/>
      <c r="B14" s="1537" t="s">
        <v>5229</v>
      </c>
      <c r="C14" s="1536"/>
      <c r="D14" s="1135"/>
      <c r="E14" s="1135"/>
      <c r="F14" s="1135"/>
      <c r="G14" s="1135"/>
      <c r="H14" s="1135"/>
      <c r="I14" s="1135"/>
      <c r="J14" s="1135"/>
      <c r="K14" s="1135"/>
      <c r="L14" s="1135"/>
      <c r="M14" s="1135"/>
      <c r="N14" s="1135"/>
      <c r="O14" s="1135"/>
      <c r="P14" s="1135"/>
      <c r="Q14" s="230"/>
      <c r="R14" s="230"/>
      <c r="S14" s="1536"/>
      <c r="T14" s="1135"/>
      <c r="U14" s="230"/>
      <c r="V14" s="230"/>
    </row>
    <row r="15" spans="1:22">
      <c r="A15" s="1135"/>
      <c r="B15" s="1537" t="s">
        <v>5230</v>
      </c>
      <c r="C15" s="1536"/>
      <c r="D15" s="1135"/>
      <c r="E15" s="1135"/>
      <c r="F15" s="1135"/>
      <c r="G15" s="1135"/>
      <c r="H15" s="1135"/>
      <c r="I15" s="1135"/>
      <c r="J15" s="1135"/>
      <c r="K15" s="1135"/>
      <c r="L15" s="1135"/>
      <c r="M15" s="1135"/>
      <c r="N15" s="1135"/>
      <c r="O15" s="1135"/>
      <c r="P15" s="1135"/>
      <c r="Q15" s="230"/>
      <c r="R15" s="230"/>
      <c r="S15" s="1536"/>
      <c r="T15" s="1135"/>
      <c r="U15" s="230"/>
      <c r="V15" s="230"/>
    </row>
    <row r="16" spans="1:22" s="559" customFormat="1">
      <c r="A16" s="3356" t="s">
        <v>0</v>
      </c>
      <c r="B16" s="3363" t="s">
        <v>5231</v>
      </c>
      <c r="C16" s="3356" t="s">
        <v>1926</v>
      </c>
      <c r="D16" s="3367" t="s">
        <v>1</v>
      </c>
      <c r="E16" s="3368"/>
      <c r="F16" s="3368"/>
      <c r="G16" s="3368"/>
      <c r="H16" s="3368"/>
      <c r="I16" s="3368"/>
      <c r="J16" s="3368"/>
      <c r="K16" s="3368"/>
      <c r="L16" s="3368"/>
      <c r="M16" s="3368"/>
      <c r="N16" s="3368"/>
      <c r="O16" s="3368"/>
      <c r="P16" s="3368"/>
      <c r="Q16" s="3368"/>
      <c r="R16" s="3369"/>
      <c r="S16" s="1538" t="s">
        <v>1567</v>
      </c>
      <c r="T16" s="3370" t="s">
        <v>2</v>
      </c>
      <c r="U16" s="3370"/>
      <c r="V16" s="3356" t="s">
        <v>5</v>
      </c>
    </row>
    <row r="17" spans="1:22" s="559" customFormat="1" ht="21" customHeight="1">
      <c r="A17" s="3361"/>
      <c r="B17" s="3364"/>
      <c r="C17" s="3361"/>
      <c r="D17" s="1539" t="s">
        <v>5232</v>
      </c>
      <c r="E17" s="1539" t="s">
        <v>974</v>
      </c>
      <c r="F17" s="1539" t="s">
        <v>974</v>
      </c>
      <c r="G17" s="1539" t="s">
        <v>974</v>
      </c>
      <c r="H17" s="1539" t="s">
        <v>974</v>
      </c>
      <c r="I17" s="1539" t="s">
        <v>974</v>
      </c>
      <c r="J17" s="1539" t="s">
        <v>974</v>
      </c>
      <c r="K17" s="1539" t="s">
        <v>974</v>
      </c>
      <c r="L17" s="1539" t="s">
        <v>974</v>
      </c>
      <c r="M17" s="1539" t="s">
        <v>974</v>
      </c>
      <c r="N17" s="1539" t="s">
        <v>974</v>
      </c>
      <c r="O17" s="1539" t="s">
        <v>974</v>
      </c>
      <c r="P17" s="1539" t="s">
        <v>974</v>
      </c>
      <c r="Q17" s="1539" t="s">
        <v>974</v>
      </c>
      <c r="R17" s="3371" t="s">
        <v>427</v>
      </c>
      <c r="S17" s="1540" t="s">
        <v>1568</v>
      </c>
      <c r="T17" s="3373" t="s">
        <v>976</v>
      </c>
      <c r="U17" s="3356" t="s">
        <v>977</v>
      </c>
      <c r="V17" s="3361"/>
    </row>
    <row r="18" spans="1:22" s="559" customFormat="1" ht="21" customHeight="1">
      <c r="A18" s="3362"/>
      <c r="B18" s="3365"/>
      <c r="C18" s="3366"/>
      <c r="D18" s="1541"/>
      <c r="E18" s="1541" t="s">
        <v>978</v>
      </c>
      <c r="F18" s="1541" t="s">
        <v>5233</v>
      </c>
      <c r="G18" s="1541" t="s">
        <v>980</v>
      </c>
      <c r="H18" s="1541" t="s">
        <v>981</v>
      </c>
      <c r="I18" s="1541" t="s">
        <v>982</v>
      </c>
      <c r="J18" s="1541" t="s">
        <v>983</v>
      </c>
      <c r="K18" s="1541" t="s">
        <v>984</v>
      </c>
      <c r="L18" s="1541" t="s">
        <v>5234</v>
      </c>
      <c r="M18" s="1541" t="s">
        <v>986</v>
      </c>
      <c r="N18" s="1541" t="s">
        <v>45</v>
      </c>
      <c r="O18" s="1541" t="s">
        <v>987</v>
      </c>
      <c r="P18" s="1541" t="s">
        <v>988</v>
      </c>
      <c r="Q18" s="1541" t="s">
        <v>5235</v>
      </c>
      <c r="R18" s="3372"/>
      <c r="S18" s="1542"/>
      <c r="T18" s="3366"/>
      <c r="U18" s="3357"/>
      <c r="V18" s="3366"/>
    </row>
    <row r="19" spans="1:22" s="231" customFormat="1" ht="18.75">
      <c r="A19" s="1809"/>
      <c r="B19" s="1811" t="s">
        <v>5424</v>
      </c>
      <c r="C19" s="1812"/>
      <c r="D19" s="1812"/>
      <c r="E19" s="1812"/>
      <c r="F19" s="1812"/>
      <c r="G19" s="1812"/>
      <c r="H19" s="1812"/>
      <c r="I19" s="1812"/>
      <c r="J19" s="1813"/>
      <c r="K19" s="1813"/>
      <c r="L19" s="1813"/>
      <c r="M19" s="1813"/>
      <c r="N19" s="1813"/>
      <c r="O19" s="1813"/>
      <c r="P19" s="1813"/>
      <c r="Q19" s="1813"/>
      <c r="R19" s="1813"/>
      <c r="S19" s="1813"/>
      <c r="T19" s="1813"/>
      <c r="U19" s="1813"/>
      <c r="V19" s="1814"/>
    </row>
    <row r="20" spans="1:22" s="231" customFormat="1" ht="26.25" customHeight="1">
      <c r="A20" s="1810"/>
      <c r="B20" s="3358" t="s">
        <v>5425</v>
      </c>
      <c r="C20" s="3359"/>
      <c r="D20" s="3359"/>
      <c r="E20" s="3359"/>
      <c r="F20" s="3359"/>
      <c r="G20" s="3359"/>
      <c r="H20" s="3359"/>
      <c r="I20" s="3360"/>
      <c r="J20" s="1815"/>
      <c r="K20" s="1815"/>
      <c r="L20" s="1815"/>
      <c r="M20" s="1815"/>
      <c r="N20" s="1815"/>
      <c r="O20" s="1815"/>
      <c r="P20" s="1815"/>
      <c r="Q20" s="1815"/>
      <c r="R20" s="1815"/>
      <c r="S20" s="1815"/>
      <c r="T20" s="1815"/>
      <c r="U20" s="1815"/>
      <c r="V20" s="214"/>
    </row>
    <row r="21" spans="1:22" s="559" customFormat="1" ht="21" customHeight="1">
      <c r="A21" s="1544"/>
      <c r="B21" s="1545" t="s">
        <v>5236</v>
      </c>
      <c r="C21" s="1546"/>
      <c r="D21" s="1547"/>
      <c r="E21" s="1547"/>
      <c r="F21" s="1547"/>
      <c r="G21" s="1547"/>
      <c r="H21" s="1547"/>
      <c r="I21" s="1547"/>
      <c r="J21" s="1547"/>
      <c r="K21" s="1547"/>
      <c r="L21" s="1547"/>
      <c r="M21" s="1548"/>
      <c r="N21" s="1547"/>
      <c r="O21" s="1547"/>
      <c r="P21" s="1548"/>
      <c r="Q21" s="1546"/>
      <c r="R21" s="1546"/>
      <c r="S21" s="1549"/>
      <c r="T21" s="1546"/>
      <c r="U21" s="1546"/>
      <c r="V21" s="1546"/>
    </row>
    <row r="22" spans="1:22" s="559" customFormat="1" ht="21" customHeight="1">
      <c r="A22" s="1547"/>
      <c r="B22" s="1560" t="s">
        <v>5237</v>
      </c>
      <c r="C22" s="1550"/>
      <c r="D22" s="1546"/>
      <c r="E22" s="1546"/>
      <c r="F22" s="1546"/>
      <c r="G22" s="1561"/>
      <c r="H22" s="1562"/>
      <c r="I22" s="1562"/>
      <c r="J22" s="1562"/>
      <c r="K22" s="1562"/>
      <c r="L22" s="1562"/>
      <c r="M22" s="1562"/>
      <c r="N22" s="1562"/>
      <c r="O22" s="1562"/>
      <c r="P22" s="1562"/>
      <c r="Q22" s="1562"/>
      <c r="R22" s="428"/>
      <c r="S22" s="1552"/>
      <c r="T22" s="428"/>
      <c r="U22" s="1546"/>
      <c r="V22" s="1561"/>
    </row>
    <row r="23" spans="1:22" s="559" customFormat="1" ht="21" customHeight="1">
      <c r="A23" s="1550"/>
      <c r="B23" s="1560" t="s">
        <v>5238</v>
      </c>
      <c r="C23" s="1562"/>
      <c r="D23" s="1562"/>
      <c r="E23" s="1562"/>
      <c r="F23" s="1562"/>
      <c r="G23" s="1561"/>
      <c r="H23" s="1562"/>
      <c r="I23" s="1562"/>
      <c r="J23" s="1562"/>
      <c r="K23" s="1562"/>
      <c r="L23" s="1562"/>
      <c r="M23" s="1562"/>
      <c r="N23" s="1562"/>
      <c r="O23" s="1562"/>
      <c r="P23" s="1562"/>
      <c r="Q23" s="1562"/>
      <c r="R23" s="428"/>
      <c r="S23" s="1563"/>
      <c r="T23" s="428"/>
      <c r="U23" s="1562"/>
      <c r="V23" s="1561"/>
    </row>
    <row r="24" spans="1:22" s="559" customFormat="1" ht="21" customHeight="1">
      <c r="A24" s="1550"/>
      <c r="B24" s="1564" t="s">
        <v>5239</v>
      </c>
      <c r="C24" s="1565" t="s">
        <v>5240</v>
      </c>
      <c r="D24" s="1566" t="s">
        <v>5241</v>
      </c>
      <c r="E24" s="1566" t="s">
        <v>5241</v>
      </c>
      <c r="F24" s="1566" t="s">
        <v>5241</v>
      </c>
      <c r="G24" s="1566" t="s">
        <v>5241</v>
      </c>
      <c r="H24" s="1566" t="s">
        <v>5241</v>
      </c>
      <c r="I24" s="1566" t="s">
        <v>5241</v>
      </c>
      <c r="J24" s="1566" t="s">
        <v>5241</v>
      </c>
      <c r="K24" s="1566" t="s">
        <v>5241</v>
      </c>
      <c r="L24" s="1566" t="s">
        <v>5241</v>
      </c>
      <c r="M24" s="1566" t="s">
        <v>5241</v>
      </c>
      <c r="N24" s="1566" t="s">
        <v>5241</v>
      </c>
      <c r="O24" s="1566" t="s">
        <v>5241</v>
      </c>
      <c r="P24" s="1566" t="s">
        <v>5241</v>
      </c>
      <c r="Q24" s="1566" t="s">
        <v>5241</v>
      </c>
      <c r="R24" s="1565">
        <v>14</v>
      </c>
      <c r="S24" s="1567" t="s">
        <v>5242</v>
      </c>
      <c r="T24" s="1565"/>
      <c r="U24" s="1565"/>
      <c r="V24" s="1568" t="s">
        <v>371</v>
      </c>
    </row>
    <row r="25" spans="1:22" s="559" customFormat="1" ht="21" customHeight="1">
      <c r="A25" s="1550"/>
      <c r="B25" s="1560" t="s">
        <v>5243</v>
      </c>
      <c r="C25" s="1569"/>
      <c r="D25" s="1570"/>
      <c r="E25" s="1570"/>
      <c r="F25" s="1570"/>
      <c r="G25" s="1570"/>
      <c r="H25" s="1570"/>
      <c r="I25" s="1570"/>
      <c r="J25" s="1570"/>
      <c r="K25" s="1570"/>
      <c r="L25" s="1570"/>
      <c r="M25" s="1570"/>
      <c r="N25" s="1570"/>
      <c r="O25" s="1570"/>
      <c r="P25" s="1570"/>
      <c r="Q25" s="1570"/>
      <c r="R25" s="1569"/>
      <c r="S25" s="1571"/>
      <c r="T25" s="1569"/>
      <c r="U25" s="1569"/>
      <c r="V25" s="1572"/>
    </row>
    <row r="26" spans="1:22" s="559" customFormat="1" ht="21" customHeight="1">
      <c r="A26" s="1550"/>
      <c r="B26" s="1560" t="s">
        <v>5244</v>
      </c>
      <c r="C26" s="1573"/>
      <c r="D26" s="1574"/>
      <c r="E26" s="1574"/>
      <c r="F26" s="1574"/>
      <c r="G26" s="1574"/>
      <c r="H26" s="1574"/>
      <c r="I26" s="1574"/>
      <c r="J26" s="1574"/>
      <c r="K26" s="1574"/>
      <c r="L26" s="1574"/>
      <c r="M26" s="1574"/>
      <c r="N26" s="1574"/>
      <c r="O26" s="1574"/>
      <c r="P26" s="1574"/>
      <c r="Q26" s="1574"/>
      <c r="R26" s="1573"/>
      <c r="S26" s="1575"/>
      <c r="T26" s="1573"/>
      <c r="U26" s="1573"/>
      <c r="V26" s="1576"/>
    </row>
    <row r="27" spans="1:22" s="1587" customFormat="1" ht="21" customHeight="1">
      <c r="A27" s="1577"/>
      <c r="B27" s="1578" t="s">
        <v>5245</v>
      </c>
      <c r="C27" s="1579" t="s">
        <v>2121</v>
      </c>
      <c r="D27" s="1580"/>
      <c r="E27" s="1581"/>
      <c r="F27" s="1580"/>
      <c r="G27" s="1582"/>
      <c r="H27" s="1580"/>
      <c r="I27" s="1580"/>
      <c r="J27" s="1580"/>
      <c r="K27" s="1582"/>
      <c r="L27" s="1582"/>
      <c r="M27" s="1582"/>
      <c r="N27" s="1582"/>
      <c r="O27" s="1582"/>
      <c r="P27" s="1582"/>
      <c r="Q27" s="1583"/>
      <c r="R27" s="1584"/>
      <c r="S27" s="1585" t="s">
        <v>5242</v>
      </c>
      <c r="T27" s="1584"/>
      <c r="U27" s="1579"/>
      <c r="V27" s="1586" t="s">
        <v>371</v>
      </c>
    </row>
    <row r="28" spans="1:22" s="1587" customFormat="1" ht="21" customHeight="1">
      <c r="A28" s="1577"/>
      <c r="B28" s="1588" t="s">
        <v>5246</v>
      </c>
      <c r="C28" s="1589"/>
      <c r="D28" s="1590"/>
      <c r="E28" s="1591"/>
      <c r="F28" s="1590"/>
      <c r="G28" s="1591"/>
      <c r="H28" s="1590"/>
      <c r="I28" s="1590"/>
      <c r="J28" s="1590"/>
      <c r="K28" s="1591"/>
      <c r="L28" s="1591"/>
      <c r="M28" s="1591"/>
      <c r="N28" s="1591"/>
      <c r="O28" s="1591"/>
      <c r="P28" s="1591"/>
      <c r="Q28" s="1592"/>
      <c r="R28" s="1593"/>
      <c r="S28" s="1594"/>
      <c r="T28" s="1593"/>
      <c r="U28" s="1589"/>
      <c r="V28" s="1595"/>
    </row>
    <row r="29" spans="1:22" s="559" customFormat="1" ht="21" customHeight="1">
      <c r="A29" s="1550"/>
      <c r="B29" s="1596" t="s">
        <v>5247</v>
      </c>
      <c r="C29" s="1546" t="s">
        <v>5248</v>
      </c>
      <c r="D29" s="1597" t="s">
        <v>5241</v>
      </c>
      <c r="E29" s="1598" t="s">
        <v>5241</v>
      </c>
      <c r="F29" s="1597" t="s">
        <v>5241</v>
      </c>
      <c r="G29" s="1599" t="s">
        <v>5241</v>
      </c>
      <c r="H29" s="1597" t="s">
        <v>5241</v>
      </c>
      <c r="I29" s="1597" t="s">
        <v>5241</v>
      </c>
      <c r="J29" s="1597" t="s">
        <v>5241</v>
      </c>
      <c r="K29" s="1599" t="s">
        <v>5241</v>
      </c>
      <c r="L29" s="1599" t="s">
        <v>5241</v>
      </c>
      <c r="M29" s="1599" t="s">
        <v>5241</v>
      </c>
      <c r="N29" s="1599" t="s">
        <v>5241</v>
      </c>
      <c r="O29" s="1599" t="s">
        <v>5241</v>
      </c>
      <c r="P29" s="1599" t="s">
        <v>5241</v>
      </c>
      <c r="Q29" s="1599" t="s">
        <v>5241</v>
      </c>
      <c r="R29" s="1551">
        <v>14</v>
      </c>
      <c r="S29" s="1552" t="s">
        <v>5242</v>
      </c>
      <c r="T29" s="1600">
        <v>4000</v>
      </c>
      <c r="U29" s="1546" t="s">
        <v>544</v>
      </c>
      <c r="V29" s="1601" t="s">
        <v>371</v>
      </c>
    </row>
    <row r="30" spans="1:22" s="559" customFormat="1" ht="21" customHeight="1">
      <c r="A30" s="1550"/>
      <c r="B30" s="1602" t="s">
        <v>5249</v>
      </c>
      <c r="C30" s="1554" t="s">
        <v>5250</v>
      </c>
      <c r="D30" s="1603"/>
      <c r="E30" s="1604"/>
      <c r="F30" s="1603"/>
      <c r="G30" s="1605"/>
      <c r="H30" s="1603"/>
      <c r="I30" s="1603"/>
      <c r="J30" s="1603"/>
      <c r="K30" s="1605"/>
      <c r="L30" s="1605"/>
      <c r="M30" s="1605"/>
      <c r="N30" s="1605"/>
      <c r="O30" s="1605"/>
      <c r="P30" s="1605"/>
      <c r="Q30" s="1605"/>
      <c r="R30" s="1557"/>
      <c r="S30" s="1606"/>
      <c r="T30" s="1607"/>
      <c r="U30" s="1554"/>
      <c r="V30" s="1608"/>
    </row>
    <row r="31" spans="1:22" s="559" customFormat="1" ht="21" customHeight="1">
      <c r="A31" s="1550"/>
      <c r="B31" s="1609" t="s">
        <v>5251</v>
      </c>
      <c r="C31" s="1546" t="s">
        <v>5252</v>
      </c>
      <c r="D31" s="1597" t="s">
        <v>5241</v>
      </c>
      <c r="E31" s="1610"/>
      <c r="F31" s="1547"/>
      <c r="G31" s="1548"/>
      <c r="H31" s="1547"/>
      <c r="I31" s="1597" t="s">
        <v>5241</v>
      </c>
      <c r="J31" s="1547"/>
      <c r="K31" s="1548"/>
      <c r="L31" s="1548"/>
      <c r="M31" s="1599" t="s">
        <v>5241</v>
      </c>
      <c r="N31" s="1548"/>
      <c r="O31" s="1548"/>
      <c r="P31" s="1548"/>
      <c r="Q31" s="1553"/>
      <c r="R31" s="1551">
        <v>3</v>
      </c>
      <c r="S31" s="1549" t="s">
        <v>5242</v>
      </c>
      <c r="T31" s="1551"/>
      <c r="U31" s="1546"/>
      <c r="V31" s="1601" t="s">
        <v>371</v>
      </c>
    </row>
    <row r="32" spans="1:22" s="559" customFormat="1" ht="21" customHeight="1">
      <c r="A32" s="1550"/>
      <c r="B32" s="1611" t="s">
        <v>5253</v>
      </c>
      <c r="C32" s="1569"/>
      <c r="D32" s="1612"/>
      <c r="E32" s="1550"/>
      <c r="F32" s="1550"/>
      <c r="G32" s="1550"/>
      <c r="H32" s="1550"/>
      <c r="I32" s="1612"/>
      <c r="J32" s="1550"/>
      <c r="K32" s="1550"/>
      <c r="L32" s="1550"/>
      <c r="M32" s="1612"/>
      <c r="N32" s="1550"/>
      <c r="O32" s="1550"/>
      <c r="P32" s="1550"/>
      <c r="Q32" s="1562"/>
      <c r="R32" s="1562"/>
      <c r="S32" s="1613"/>
      <c r="T32" s="1562"/>
      <c r="U32" s="1562"/>
      <c r="V32" s="1572"/>
    </row>
    <row r="33" spans="1:22" s="559" customFormat="1" ht="21" customHeight="1">
      <c r="A33" s="1550"/>
      <c r="B33" s="1611" t="s">
        <v>5254</v>
      </c>
      <c r="C33" s="1569"/>
      <c r="D33" s="1612"/>
      <c r="E33" s="1550"/>
      <c r="F33" s="1550"/>
      <c r="G33" s="1550"/>
      <c r="H33" s="1550"/>
      <c r="I33" s="1612"/>
      <c r="J33" s="1550"/>
      <c r="K33" s="1550"/>
      <c r="L33" s="1550"/>
      <c r="M33" s="1612"/>
      <c r="N33" s="1550"/>
      <c r="O33" s="1550"/>
      <c r="P33" s="1550"/>
      <c r="Q33" s="1562"/>
      <c r="R33" s="1562"/>
      <c r="S33" s="1613"/>
      <c r="T33" s="1562"/>
      <c r="U33" s="1562"/>
      <c r="V33" s="1572"/>
    </row>
    <row r="34" spans="1:22" s="559" customFormat="1" ht="21" customHeight="1">
      <c r="A34" s="1550"/>
      <c r="B34" s="1602" t="s">
        <v>5255</v>
      </c>
      <c r="C34" s="1573"/>
      <c r="D34" s="1612"/>
      <c r="E34" s="1550"/>
      <c r="F34" s="1555"/>
      <c r="G34" s="1555"/>
      <c r="H34" s="1555"/>
      <c r="I34" s="1603"/>
      <c r="J34" s="1555"/>
      <c r="K34" s="1555"/>
      <c r="L34" s="1555"/>
      <c r="M34" s="1603"/>
      <c r="N34" s="1555"/>
      <c r="O34" s="1555"/>
      <c r="P34" s="1555"/>
      <c r="Q34" s="1554"/>
      <c r="R34" s="1554"/>
      <c r="S34" s="1558"/>
      <c r="T34" s="1554"/>
      <c r="U34" s="1554"/>
      <c r="V34" s="1576"/>
    </row>
    <row r="35" spans="1:22" s="559" customFormat="1" ht="21" customHeight="1">
      <c r="A35" s="1550"/>
      <c r="B35" s="1596" t="s">
        <v>5256</v>
      </c>
      <c r="C35" s="1565" t="s">
        <v>5257</v>
      </c>
      <c r="D35" s="1597" t="s">
        <v>5241</v>
      </c>
      <c r="E35" s="1597" t="s">
        <v>5241</v>
      </c>
      <c r="F35" s="1597" t="s">
        <v>5241</v>
      </c>
      <c r="G35" s="1597" t="s">
        <v>5241</v>
      </c>
      <c r="H35" s="1597" t="s">
        <v>5241</v>
      </c>
      <c r="I35" s="1597" t="s">
        <v>5241</v>
      </c>
      <c r="J35" s="1597" t="s">
        <v>5241</v>
      </c>
      <c r="K35" s="1597" t="s">
        <v>5241</v>
      </c>
      <c r="L35" s="1597" t="s">
        <v>5241</v>
      </c>
      <c r="M35" s="1597" t="s">
        <v>5241</v>
      </c>
      <c r="N35" s="1597" t="s">
        <v>5241</v>
      </c>
      <c r="O35" s="1597" t="s">
        <v>5241</v>
      </c>
      <c r="P35" s="1597" t="s">
        <v>5241</v>
      </c>
      <c r="Q35" s="1597" t="s">
        <v>5241</v>
      </c>
      <c r="R35" s="1546">
        <v>14</v>
      </c>
      <c r="S35" s="1552" t="s">
        <v>5258</v>
      </c>
      <c r="T35" s="1546"/>
      <c r="U35" s="1546" t="s">
        <v>5259</v>
      </c>
      <c r="V35" s="1568" t="s">
        <v>371</v>
      </c>
    </row>
    <row r="36" spans="1:22" s="559" customFormat="1" ht="21" customHeight="1">
      <c r="A36" s="1550"/>
      <c r="B36" s="1614" t="s">
        <v>5260</v>
      </c>
      <c r="C36" s="1573" t="s">
        <v>5261</v>
      </c>
      <c r="D36" s="1603"/>
      <c r="E36" s="1603"/>
      <c r="F36" s="1603"/>
      <c r="G36" s="1603"/>
      <c r="H36" s="1603"/>
      <c r="I36" s="1603"/>
      <c r="J36" s="1603"/>
      <c r="K36" s="1603"/>
      <c r="L36" s="1603"/>
      <c r="M36" s="1603"/>
      <c r="N36" s="1603"/>
      <c r="O36" s="1603"/>
      <c r="P36" s="1603"/>
      <c r="Q36" s="1603"/>
      <c r="R36" s="1554"/>
      <c r="S36" s="1606"/>
      <c r="T36" s="1554"/>
      <c r="U36" s="1554"/>
      <c r="V36" s="1576"/>
    </row>
    <row r="37" spans="1:22" s="559" customFormat="1" ht="21" customHeight="1">
      <c r="A37" s="1550"/>
      <c r="B37" s="1596" t="s">
        <v>5262</v>
      </c>
      <c r="C37" s="1546" t="s">
        <v>5263</v>
      </c>
      <c r="D37" s="1612" t="s">
        <v>5241</v>
      </c>
      <c r="E37" s="1612" t="s">
        <v>5241</v>
      </c>
      <c r="F37" s="1597" t="s">
        <v>5241</v>
      </c>
      <c r="G37" s="1599" t="s">
        <v>5241</v>
      </c>
      <c r="H37" s="1597" t="s">
        <v>5241</v>
      </c>
      <c r="I37" s="1597" t="s">
        <v>5241</v>
      </c>
      <c r="J37" s="1597" t="s">
        <v>5241</v>
      </c>
      <c r="K37" s="1597" t="s">
        <v>5241</v>
      </c>
      <c r="L37" s="1597" t="s">
        <v>5241</v>
      </c>
      <c r="M37" s="1597" t="s">
        <v>5241</v>
      </c>
      <c r="N37" s="1597" t="s">
        <v>5241</v>
      </c>
      <c r="O37" s="1597" t="s">
        <v>5241</v>
      </c>
      <c r="P37" s="1597" t="s">
        <v>5241</v>
      </c>
      <c r="Q37" s="1597" t="s">
        <v>5241</v>
      </c>
      <c r="R37" s="1551">
        <v>14</v>
      </c>
      <c r="S37" s="1552" t="s">
        <v>5264</v>
      </c>
      <c r="T37" s="1551"/>
      <c r="U37" s="1546"/>
      <c r="V37" s="1601" t="s">
        <v>371</v>
      </c>
    </row>
    <row r="38" spans="1:22" s="559" customFormat="1" ht="21" customHeight="1">
      <c r="A38" s="1550"/>
      <c r="B38" s="1611" t="s">
        <v>5265</v>
      </c>
      <c r="C38" s="1569"/>
      <c r="D38" s="1550"/>
      <c r="E38" s="1550"/>
      <c r="F38" s="1550"/>
      <c r="G38" s="1615"/>
      <c r="H38" s="1550"/>
      <c r="I38" s="1550"/>
      <c r="J38" s="1550"/>
      <c r="K38" s="1550"/>
      <c r="L38" s="1550"/>
      <c r="M38" s="1550"/>
      <c r="N38" s="1550"/>
      <c r="O38" s="1550"/>
      <c r="P38" s="1550"/>
      <c r="Q38" s="1562"/>
      <c r="R38" s="428"/>
      <c r="S38" s="1613"/>
      <c r="T38" s="428"/>
      <c r="U38" s="1562"/>
      <c r="V38" s="1561"/>
    </row>
    <row r="39" spans="1:22" s="559" customFormat="1" ht="21" customHeight="1">
      <c r="A39" s="1550"/>
      <c r="B39" s="1602" t="s">
        <v>5266</v>
      </c>
      <c r="C39" s="1573"/>
      <c r="D39" s="1555"/>
      <c r="E39" s="1555"/>
      <c r="F39" s="1555"/>
      <c r="G39" s="1556"/>
      <c r="H39" s="1555"/>
      <c r="I39" s="1555"/>
      <c r="J39" s="1555"/>
      <c r="K39" s="1555"/>
      <c r="L39" s="1555"/>
      <c r="M39" s="1555"/>
      <c r="N39" s="1555"/>
      <c r="O39" s="1555"/>
      <c r="P39" s="1555"/>
      <c r="Q39" s="1554"/>
      <c r="R39" s="1557"/>
      <c r="S39" s="1558"/>
      <c r="T39" s="1557"/>
      <c r="U39" s="1554"/>
      <c r="V39" s="1559"/>
    </row>
    <row r="40" spans="1:22" s="559" customFormat="1" ht="21" customHeight="1">
      <c r="A40" s="1550"/>
      <c r="B40" s="1616" t="s">
        <v>5267</v>
      </c>
      <c r="C40" s="1565" t="s">
        <v>3293</v>
      </c>
      <c r="D40" s="1617"/>
      <c r="E40" s="1617"/>
      <c r="F40" s="1618"/>
      <c r="G40" s="1619"/>
      <c r="H40" s="1617"/>
      <c r="I40" s="1617"/>
      <c r="J40" s="1617"/>
      <c r="K40" s="1617"/>
      <c r="L40" s="1617"/>
      <c r="M40" s="1617"/>
      <c r="N40" s="1617"/>
      <c r="O40" s="1617"/>
      <c r="P40" s="1617"/>
      <c r="Q40" s="1620"/>
      <c r="R40" s="1621"/>
      <c r="S40" s="1622"/>
      <c r="T40" s="1623"/>
      <c r="U40" s="1624" t="s">
        <v>5268</v>
      </c>
      <c r="V40" s="1601" t="s">
        <v>371</v>
      </c>
    </row>
    <row r="41" spans="1:22" s="559" customFormat="1" ht="21" customHeight="1">
      <c r="A41" s="1550"/>
      <c r="B41" s="1611" t="s">
        <v>5269</v>
      </c>
      <c r="C41" s="1569" t="s">
        <v>5270</v>
      </c>
      <c r="D41" s="1625"/>
      <c r="E41" s="1625"/>
      <c r="F41" s="1626"/>
      <c r="G41" s="1627"/>
      <c r="H41" s="1625"/>
      <c r="I41" s="1625"/>
      <c r="J41" s="1625"/>
      <c r="K41" s="1625"/>
      <c r="L41" s="1625"/>
      <c r="M41" s="1625"/>
      <c r="N41" s="1625"/>
      <c r="O41" s="1625"/>
      <c r="P41" s="1625"/>
      <c r="Q41" s="1628"/>
      <c r="R41" s="1629"/>
      <c r="S41" s="1630"/>
      <c r="T41" s="1631"/>
      <c r="U41" s="1632"/>
      <c r="V41" s="1631"/>
    </row>
    <row r="42" spans="1:22" s="559" customFormat="1" ht="21" customHeight="1">
      <c r="A42" s="1555"/>
      <c r="B42" s="1614" t="s">
        <v>5271</v>
      </c>
      <c r="C42" s="1573" t="s">
        <v>5272</v>
      </c>
      <c r="D42" s="1633"/>
      <c r="E42" s="1633"/>
      <c r="F42" s="1634"/>
      <c r="G42" s="1635"/>
      <c r="H42" s="1633"/>
      <c r="I42" s="1633"/>
      <c r="J42" s="1633"/>
      <c r="K42" s="1633"/>
      <c r="L42" s="1633"/>
      <c r="M42" s="1633"/>
      <c r="N42" s="1633"/>
      <c r="O42" s="1633"/>
      <c r="P42" s="1633"/>
      <c r="Q42" s="1636"/>
      <c r="R42" s="1637"/>
      <c r="S42" s="1638"/>
      <c r="T42" s="1639"/>
      <c r="U42" s="1640"/>
      <c r="V42" s="1639"/>
    </row>
    <row r="43" spans="1:22" s="559" customFormat="1" ht="21" customHeight="1">
      <c r="A43" s="1550"/>
      <c r="B43" s="1550" t="s">
        <v>5273</v>
      </c>
      <c r="C43" s="1546"/>
      <c r="D43" s="1547"/>
      <c r="E43" s="1547"/>
      <c r="F43" s="1547"/>
      <c r="G43" s="1548"/>
      <c r="H43" s="1547"/>
      <c r="I43" s="1547"/>
      <c r="J43" s="1547"/>
      <c r="K43" s="1547"/>
      <c r="L43" s="1547"/>
      <c r="M43" s="1547"/>
      <c r="N43" s="1547"/>
      <c r="O43" s="1547"/>
      <c r="P43" s="1547"/>
      <c r="Q43" s="1546"/>
      <c r="R43" s="1551"/>
      <c r="S43" s="1549"/>
      <c r="T43" s="1546"/>
      <c r="U43" s="1546"/>
      <c r="V43" s="1546"/>
    </row>
    <row r="44" spans="1:22" s="559" customFormat="1" ht="21" customHeight="1">
      <c r="A44" s="1550"/>
      <c r="B44" s="1615" t="s">
        <v>5274</v>
      </c>
      <c r="C44" s="1562"/>
      <c r="D44" s="1550"/>
      <c r="E44" s="1550"/>
      <c r="F44" s="1550"/>
      <c r="G44" s="1615"/>
      <c r="H44" s="1550"/>
      <c r="I44" s="1550"/>
      <c r="J44" s="1615"/>
      <c r="K44" s="1550"/>
      <c r="L44" s="1550"/>
      <c r="M44" s="1615"/>
      <c r="N44" s="1550"/>
      <c r="O44" s="1615"/>
      <c r="P44" s="1550"/>
      <c r="Q44" s="1561"/>
      <c r="R44" s="428"/>
      <c r="S44" s="1613"/>
      <c r="T44" s="1562"/>
      <c r="U44" s="1562"/>
      <c r="V44" s="1562"/>
    </row>
    <row r="45" spans="1:22" s="559" customFormat="1" ht="21" customHeight="1">
      <c r="A45" s="1615"/>
      <c r="B45" s="1615" t="s">
        <v>5275</v>
      </c>
      <c r="C45" s="1562"/>
      <c r="D45" s="1550"/>
      <c r="E45" s="1550"/>
      <c r="F45" s="1550"/>
      <c r="G45" s="1615"/>
      <c r="H45" s="1550"/>
      <c r="I45" s="1550"/>
      <c r="J45" s="1615"/>
      <c r="K45" s="1550"/>
      <c r="L45" s="1550"/>
      <c r="M45" s="1615"/>
      <c r="N45" s="1550"/>
      <c r="O45" s="1615"/>
      <c r="P45" s="1550"/>
      <c r="Q45" s="1561"/>
      <c r="R45" s="428"/>
      <c r="S45" s="1613"/>
      <c r="T45" s="1562"/>
      <c r="U45" s="1562"/>
      <c r="V45" s="1562"/>
    </row>
    <row r="46" spans="1:22" s="559" customFormat="1" ht="21" customHeight="1">
      <c r="A46" s="1615"/>
      <c r="B46" s="1596" t="s">
        <v>5276</v>
      </c>
      <c r="C46" s="1624" t="s">
        <v>5277</v>
      </c>
      <c r="D46" s="1597" t="s">
        <v>5241</v>
      </c>
      <c r="E46" s="1597" t="s">
        <v>5241</v>
      </c>
      <c r="F46" s="1597" t="s">
        <v>5241</v>
      </c>
      <c r="G46" s="1599" t="s">
        <v>5241</v>
      </c>
      <c r="H46" s="1597" t="s">
        <v>5241</v>
      </c>
      <c r="I46" s="1597" t="s">
        <v>5241</v>
      </c>
      <c r="J46" s="1599" t="s">
        <v>5241</v>
      </c>
      <c r="K46" s="1597" t="s">
        <v>5241</v>
      </c>
      <c r="L46" s="1597" t="s">
        <v>5241</v>
      </c>
      <c r="M46" s="1599" t="s">
        <v>5241</v>
      </c>
      <c r="N46" s="1597" t="s">
        <v>5241</v>
      </c>
      <c r="O46" s="1599" t="s">
        <v>5241</v>
      </c>
      <c r="P46" s="1597" t="s">
        <v>5241</v>
      </c>
      <c r="Q46" s="1599" t="s">
        <v>5241</v>
      </c>
      <c r="R46" s="1546">
        <v>14</v>
      </c>
      <c r="S46" s="1552" t="s">
        <v>5278</v>
      </c>
      <c r="T46" s="1546"/>
      <c r="U46" s="1546"/>
      <c r="V46" s="1568" t="s">
        <v>371</v>
      </c>
    </row>
    <row r="47" spans="1:22" s="559" customFormat="1" ht="21" customHeight="1">
      <c r="A47" s="1615"/>
      <c r="B47" s="1641"/>
      <c r="C47" s="1642"/>
      <c r="D47" s="1612"/>
      <c r="E47" s="1612"/>
      <c r="F47" s="1612"/>
      <c r="G47" s="1643"/>
      <c r="H47" s="1612"/>
      <c r="I47" s="1612"/>
      <c r="J47" s="1643"/>
      <c r="K47" s="1612"/>
      <c r="L47" s="1612"/>
      <c r="M47" s="1643"/>
      <c r="N47" s="1612"/>
      <c r="O47" s="1643"/>
      <c r="P47" s="1612"/>
      <c r="Q47" s="1644"/>
      <c r="R47" s="1562"/>
      <c r="S47" s="1606" t="s">
        <v>5279</v>
      </c>
      <c r="T47" s="1554"/>
      <c r="U47" s="1562"/>
      <c r="V47" s="1572"/>
    </row>
    <row r="48" spans="1:22" s="559" customFormat="1" ht="21" customHeight="1">
      <c r="A48" s="1615"/>
      <c r="B48" s="1596" t="s">
        <v>5280</v>
      </c>
      <c r="C48" s="1624" t="s">
        <v>5281</v>
      </c>
      <c r="D48" s="1597" t="s">
        <v>5241</v>
      </c>
      <c r="E48" s="1597" t="s">
        <v>5241</v>
      </c>
      <c r="F48" s="1597" t="s">
        <v>5241</v>
      </c>
      <c r="G48" s="1599" t="s">
        <v>5241</v>
      </c>
      <c r="H48" s="1597" t="s">
        <v>5241</v>
      </c>
      <c r="I48" s="1597" t="s">
        <v>5241</v>
      </c>
      <c r="J48" s="1597" t="s">
        <v>5241</v>
      </c>
      <c r="K48" s="1597" t="s">
        <v>5241</v>
      </c>
      <c r="L48" s="1597" t="s">
        <v>5241</v>
      </c>
      <c r="M48" s="1597" t="s">
        <v>5241</v>
      </c>
      <c r="N48" s="1597" t="s">
        <v>5241</v>
      </c>
      <c r="O48" s="1597" t="s">
        <v>5241</v>
      </c>
      <c r="P48" s="1597" t="s">
        <v>5241</v>
      </c>
      <c r="Q48" s="1598" t="s">
        <v>5241</v>
      </c>
      <c r="R48" s="1546">
        <v>14</v>
      </c>
      <c r="S48" s="1552" t="s">
        <v>5278</v>
      </c>
      <c r="T48" s="1562"/>
      <c r="U48" s="1546"/>
      <c r="V48" s="1568" t="s">
        <v>371</v>
      </c>
    </row>
    <row r="49" spans="1:23" s="559" customFormat="1" ht="21" customHeight="1">
      <c r="A49" s="1550"/>
      <c r="B49" s="1641" t="s">
        <v>5282</v>
      </c>
      <c r="C49" s="1642"/>
      <c r="D49" s="1612"/>
      <c r="E49" s="1612"/>
      <c r="F49" s="1612"/>
      <c r="G49" s="1643"/>
      <c r="H49" s="1612"/>
      <c r="I49" s="1612"/>
      <c r="J49" s="1612"/>
      <c r="K49" s="1612"/>
      <c r="L49" s="1612"/>
      <c r="M49" s="1612"/>
      <c r="N49" s="1612"/>
      <c r="O49" s="1612"/>
      <c r="P49" s="1612"/>
      <c r="Q49" s="1644"/>
      <c r="R49" s="1562"/>
      <c r="S49" s="1606" t="s">
        <v>5279</v>
      </c>
      <c r="T49" s="1554"/>
      <c r="U49" s="1554"/>
      <c r="V49" s="1576"/>
    </row>
    <row r="50" spans="1:23" ht="21" customHeight="1">
      <c r="A50" s="1645"/>
      <c r="B50" s="1646" t="s">
        <v>5283</v>
      </c>
      <c r="C50" s="1647" t="s">
        <v>5284</v>
      </c>
      <c r="D50" s="1648" t="s">
        <v>5241</v>
      </c>
      <c r="E50" s="1648" t="s">
        <v>5241</v>
      </c>
      <c r="F50" s="1648" t="s">
        <v>5241</v>
      </c>
      <c r="G50" s="1648" t="s">
        <v>5241</v>
      </c>
      <c r="H50" s="1648" t="s">
        <v>5241</v>
      </c>
      <c r="I50" s="1648" t="s">
        <v>5241</v>
      </c>
      <c r="J50" s="1648" t="s">
        <v>5241</v>
      </c>
      <c r="K50" s="1648" t="s">
        <v>5241</v>
      </c>
      <c r="L50" s="1648" t="s">
        <v>5241</v>
      </c>
      <c r="M50" s="1648" t="s">
        <v>5241</v>
      </c>
      <c r="N50" s="1648" t="s">
        <v>5241</v>
      </c>
      <c r="O50" s="1648" t="s">
        <v>5241</v>
      </c>
      <c r="P50" s="1648" t="s">
        <v>5241</v>
      </c>
      <c r="Q50" s="1648" t="s">
        <v>5241</v>
      </c>
      <c r="R50" s="1544">
        <v>14</v>
      </c>
      <c r="S50" s="1552" t="s">
        <v>5278</v>
      </c>
      <c r="T50" s="1647"/>
      <c r="U50" s="367"/>
      <c r="V50" s="1576" t="s">
        <v>371</v>
      </c>
    </row>
    <row r="51" spans="1:23" ht="21" customHeight="1">
      <c r="A51" s="1649"/>
      <c r="B51" s="1646"/>
      <c r="C51" s="1647"/>
      <c r="D51" s="1648"/>
      <c r="E51" s="1648"/>
      <c r="F51" s="1650"/>
      <c r="G51" s="1648"/>
      <c r="H51" s="1648"/>
      <c r="I51" s="1650"/>
      <c r="J51" s="1648"/>
      <c r="K51" s="1648"/>
      <c r="L51" s="1648"/>
      <c r="M51" s="1648"/>
      <c r="N51" s="1648"/>
      <c r="O51" s="1648"/>
      <c r="P51" s="1648"/>
      <c r="Q51" s="1648"/>
      <c r="R51" s="1544"/>
      <c r="S51" s="1606" t="s">
        <v>5279</v>
      </c>
      <c r="T51" s="367"/>
      <c r="U51" s="367"/>
      <c r="V51" s="1576"/>
    </row>
    <row r="52" spans="1:23" ht="21" customHeight="1">
      <c r="A52" s="1649"/>
      <c r="B52" s="1646" t="s">
        <v>5285</v>
      </c>
      <c r="C52" s="1651"/>
      <c r="D52" s="1648" t="s">
        <v>5241</v>
      </c>
      <c r="E52" s="1648" t="s">
        <v>5241</v>
      </c>
      <c r="F52" s="1650" t="s">
        <v>5241</v>
      </c>
      <c r="G52" s="1648" t="s">
        <v>5241</v>
      </c>
      <c r="H52" s="1648" t="s">
        <v>5241</v>
      </c>
      <c r="I52" s="1650" t="s">
        <v>5241</v>
      </c>
      <c r="J52" s="1648" t="s">
        <v>5241</v>
      </c>
      <c r="K52" s="1648" t="s">
        <v>5241</v>
      </c>
      <c r="L52" s="1648" t="s">
        <v>5241</v>
      </c>
      <c r="M52" s="1648" t="s">
        <v>5241</v>
      </c>
      <c r="N52" s="1648" t="s">
        <v>5241</v>
      </c>
      <c r="O52" s="1648" t="s">
        <v>5241</v>
      </c>
      <c r="P52" s="1648" t="s">
        <v>5241</v>
      </c>
      <c r="Q52" s="1648" t="s">
        <v>5241</v>
      </c>
      <c r="R52" s="1544">
        <v>14</v>
      </c>
      <c r="S52" s="1552" t="s">
        <v>5278</v>
      </c>
      <c r="T52" s="367"/>
      <c r="U52" s="1647"/>
      <c r="V52" s="1652" t="s">
        <v>371</v>
      </c>
      <c r="W52" s="1653"/>
    </row>
    <row r="53" spans="1:23" ht="21" customHeight="1">
      <c r="A53" s="1649"/>
      <c r="B53" s="1596"/>
      <c r="C53" s="1552"/>
      <c r="D53" s="1597"/>
      <c r="E53" s="1597"/>
      <c r="F53" s="1599"/>
      <c r="G53" s="1597"/>
      <c r="H53" s="1597"/>
      <c r="I53" s="1599"/>
      <c r="J53" s="1597"/>
      <c r="K53" s="1597"/>
      <c r="L53" s="1597"/>
      <c r="M53" s="1597"/>
      <c r="N53" s="1597"/>
      <c r="O53" s="1597"/>
      <c r="P53" s="1597"/>
      <c r="Q53" s="1597"/>
      <c r="R53" s="1546"/>
      <c r="S53" s="1606" t="s">
        <v>5279</v>
      </c>
      <c r="T53" s="1654"/>
      <c r="U53" s="1642"/>
      <c r="V53" s="1568"/>
      <c r="W53" s="1653"/>
    </row>
    <row r="54" spans="1:23" ht="21" customHeight="1">
      <c r="A54" s="1645"/>
      <c r="B54" s="1596" t="s">
        <v>5286</v>
      </c>
      <c r="C54" s="1552"/>
      <c r="D54" s="1655"/>
      <c r="E54" s="1655"/>
      <c r="F54" s="1655"/>
      <c r="G54" s="1655"/>
      <c r="H54" s="1655"/>
      <c r="I54" s="1655"/>
      <c r="J54" s="1655"/>
      <c r="K54" s="1655"/>
      <c r="L54" s="1655"/>
      <c r="M54" s="1655"/>
      <c r="N54" s="1655"/>
      <c r="O54" s="1655"/>
      <c r="P54" s="1655"/>
      <c r="Q54" s="1624"/>
      <c r="R54" s="1624"/>
      <c r="S54" s="1552"/>
      <c r="T54" s="1654"/>
      <c r="U54" s="1642"/>
      <c r="V54" s="1642"/>
    </row>
    <row r="55" spans="1:23" ht="21" customHeight="1">
      <c r="A55" s="1645"/>
      <c r="B55" s="1656" t="s">
        <v>5287</v>
      </c>
      <c r="C55" s="1606"/>
      <c r="D55" s="1657"/>
      <c r="E55" s="1657"/>
      <c r="F55" s="1657"/>
      <c r="G55" s="1657"/>
      <c r="H55" s="1657"/>
      <c r="I55" s="1657"/>
      <c r="J55" s="1657"/>
      <c r="K55" s="1657"/>
      <c r="L55" s="1657"/>
      <c r="M55" s="1657"/>
      <c r="N55" s="1657"/>
      <c r="O55" s="1657"/>
      <c r="P55" s="1657"/>
      <c r="Q55" s="367"/>
      <c r="R55" s="367"/>
      <c r="S55" s="1606"/>
      <c r="T55" s="1654"/>
      <c r="U55" s="1642"/>
      <c r="V55" s="1642"/>
    </row>
    <row r="56" spans="1:23" ht="21" customHeight="1">
      <c r="A56" s="1645"/>
      <c r="B56" s="1596" t="s">
        <v>5288</v>
      </c>
      <c r="C56" s="1624" t="s">
        <v>1908</v>
      </c>
      <c r="D56" s="1597" t="s">
        <v>5241</v>
      </c>
      <c r="E56" s="1597" t="s">
        <v>5241</v>
      </c>
      <c r="F56" s="1597" t="s">
        <v>5241</v>
      </c>
      <c r="G56" s="1597" t="s">
        <v>5241</v>
      </c>
      <c r="H56" s="1597" t="s">
        <v>5241</v>
      </c>
      <c r="I56" s="1597" t="s">
        <v>5241</v>
      </c>
      <c r="J56" s="1597" t="s">
        <v>5241</v>
      </c>
      <c r="K56" s="1597" t="s">
        <v>5241</v>
      </c>
      <c r="L56" s="1597" t="s">
        <v>5241</v>
      </c>
      <c r="M56" s="1597" t="s">
        <v>5241</v>
      </c>
      <c r="N56" s="1597" t="s">
        <v>5241</v>
      </c>
      <c r="O56" s="1597" t="s">
        <v>5241</v>
      </c>
      <c r="P56" s="1597" t="s">
        <v>5241</v>
      </c>
      <c r="Q56" s="1597" t="s">
        <v>5241</v>
      </c>
      <c r="R56" s="1546">
        <v>14</v>
      </c>
      <c r="S56" s="1552" t="s">
        <v>5278</v>
      </c>
      <c r="T56" s="1624"/>
      <c r="U56" s="1624"/>
      <c r="V56" s="1568" t="s">
        <v>371</v>
      </c>
    </row>
    <row r="57" spans="1:23" ht="21" customHeight="1">
      <c r="A57" s="1645"/>
      <c r="B57" s="1611" t="s">
        <v>5289</v>
      </c>
      <c r="C57" s="1642" t="s">
        <v>5290</v>
      </c>
      <c r="D57" s="1612"/>
      <c r="E57" s="1612"/>
      <c r="F57" s="1643"/>
      <c r="G57" s="1643"/>
      <c r="H57" s="1612"/>
      <c r="I57" s="1612"/>
      <c r="J57" s="1612"/>
      <c r="K57" s="1612"/>
      <c r="L57" s="1612"/>
      <c r="M57" s="1612"/>
      <c r="N57" s="1612"/>
      <c r="O57" s="1612"/>
      <c r="P57" s="1612"/>
      <c r="Q57" s="1612"/>
      <c r="R57" s="1561"/>
      <c r="S57" s="1563" t="s">
        <v>5279</v>
      </c>
      <c r="T57" s="1642"/>
      <c r="U57" s="1642"/>
      <c r="V57" s="1572"/>
    </row>
    <row r="58" spans="1:23" ht="21" customHeight="1">
      <c r="A58" s="1645"/>
      <c r="B58" s="1658" t="s">
        <v>5291</v>
      </c>
      <c r="C58" s="367"/>
      <c r="D58" s="1603"/>
      <c r="E58" s="1603"/>
      <c r="F58" s="1605"/>
      <c r="G58" s="1605"/>
      <c r="H58" s="1603"/>
      <c r="I58" s="1603"/>
      <c r="J58" s="1603"/>
      <c r="K58" s="1603"/>
      <c r="L58" s="1603"/>
      <c r="M58" s="1603"/>
      <c r="N58" s="1603"/>
      <c r="O58" s="1603"/>
      <c r="P58" s="1603"/>
      <c r="Q58" s="1603"/>
      <c r="R58" s="1559"/>
      <c r="S58" s="1606"/>
      <c r="T58" s="1642"/>
      <c r="U58" s="1642"/>
      <c r="V58" s="1572"/>
    </row>
    <row r="59" spans="1:23" ht="21" customHeight="1">
      <c r="A59" s="1645"/>
      <c r="B59" s="1609" t="s">
        <v>5292</v>
      </c>
      <c r="C59" s="1624"/>
      <c r="D59" s="1597" t="s">
        <v>5241</v>
      </c>
      <c r="E59" s="1597" t="s">
        <v>5241</v>
      </c>
      <c r="F59" s="1599" t="s">
        <v>5241</v>
      </c>
      <c r="G59" s="1599" t="s">
        <v>5241</v>
      </c>
      <c r="H59" s="1597" t="s">
        <v>5241</v>
      </c>
      <c r="I59" s="1597" t="s">
        <v>5241</v>
      </c>
      <c r="J59" s="1597" t="s">
        <v>5241</v>
      </c>
      <c r="K59" s="1597" t="s">
        <v>5241</v>
      </c>
      <c r="L59" s="1597" t="s">
        <v>5241</v>
      </c>
      <c r="M59" s="1597" t="s">
        <v>5241</v>
      </c>
      <c r="N59" s="1597" t="s">
        <v>5241</v>
      </c>
      <c r="O59" s="1597" t="s">
        <v>5241</v>
      </c>
      <c r="P59" s="1597" t="s">
        <v>5241</v>
      </c>
      <c r="Q59" s="1597" t="s">
        <v>5241</v>
      </c>
      <c r="R59" s="1553">
        <v>14</v>
      </c>
      <c r="S59" s="1552" t="s">
        <v>5278</v>
      </c>
      <c r="T59" s="1624"/>
      <c r="U59" s="1624"/>
      <c r="V59" s="1568" t="s">
        <v>371</v>
      </c>
    </row>
    <row r="60" spans="1:23" ht="21" customHeight="1">
      <c r="A60" s="1645"/>
      <c r="B60" s="1656" t="s">
        <v>5293</v>
      </c>
      <c r="C60" s="1659"/>
      <c r="D60" s="1603"/>
      <c r="E60" s="1603"/>
      <c r="F60" s="1605"/>
      <c r="G60" s="1605"/>
      <c r="H60" s="1603"/>
      <c r="I60" s="1605"/>
      <c r="J60" s="1604"/>
      <c r="K60" s="1603"/>
      <c r="L60" s="1604"/>
      <c r="M60" s="1603"/>
      <c r="N60" s="1603"/>
      <c r="O60" s="1605"/>
      <c r="P60" s="1603"/>
      <c r="Q60" s="1605"/>
      <c r="R60" s="1557"/>
      <c r="S60" s="1606" t="s">
        <v>5279</v>
      </c>
      <c r="T60" s="1659"/>
      <c r="U60" s="367"/>
      <c r="V60" s="1608" t="s">
        <v>5294</v>
      </c>
    </row>
    <row r="61" spans="1:23" ht="21" customHeight="1">
      <c r="A61" s="1645"/>
      <c r="B61" s="1655" t="s">
        <v>5295</v>
      </c>
      <c r="C61" s="1660" t="s">
        <v>5296</v>
      </c>
      <c r="D61" s="1612" t="s">
        <v>5241</v>
      </c>
      <c r="E61" s="1645"/>
      <c r="F61" s="1649"/>
      <c r="G61" s="1649"/>
      <c r="H61" s="1645"/>
      <c r="I61" s="1649"/>
      <c r="J61" s="1661"/>
      <c r="K61" s="1645"/>
      <c r="L61" s="1661"/>
      <c r="M61" s="1645"/>
      <c r="N61" s="1645"/>
      <c r="O61" s="1649"/>
      <c r="P61" s="1645"/>
      <c r="Q61" s="1662"/>
      <c r="R61" s="1654"/>
      <c r="S61" s="1563" t="s">
        <v>5278</v>
      </c>
      <c r="T61" s="1663"/>
      <c r="U61" s="1642"/>
      <c r="V61" s="1664" t="s">
        <v>2411</v>
      </c>
    </row>
    <row r="62" spans="1:23" ht="21" customHeight="1">
      <c r="A62" s="1645"/>
      <c r="B62" s="1645" t="s">
        <v>5297</v>
      </c>
      <c r="C62" s="1654" t="s">
        <v>5298</v>
      </c>
      <c r="D62" s="1612"/>
      <c r="E62" s="1645"/>
      <c r="F62" s="1649"/>
      <c r="G62" s="1649"/>
      <c r="H62" s="1645"/>
      <c r="I62" s="1649"/>
      <c r="J62" s="1661"/>
      <c r="K62" s="1645"/>
      <c r="L62" s="1661"/>
      <c r="M62" s="1645"/>
      <c r="N62" s="1645"/>
      <c r="O62" s="1661"/>
      <c r="P62" s="1645"/>
      <c r="Q62" s="1642"/>
      <c r="R62" s="1654"/>
      <c r="S62" s="1563" t="s">
        <v>5279</v>
      </c>
      <c r="T62" s="1663"/>
      <c r="U62" s="1642"/>
      <c r="V62" s="1664"/>
    </row>
    <row r="63" spans="1:23" ht="21" customHeight="1">
      <c r="A63" s="1645"/>
      <c r="B63" s="1645" t="s">
        <v>5299</v>
      </c>
      <c r="C63" s="1654" t="s">
        <v>5300</v>
      </c>
      <c r="D63" s="1612"/>
      <c r="E63" s="1645"/>
      <c r="F63" s="1649"/>
      <c r="G63" s="1649"/>
      <c r="H63" s="1645"/>
      <c r="I63" s="1649"/>
      <c r="J63" s="1661"/>
      <c r="K63" s="1645"/>
      <c r="L63" s="1661"/>
      <c r="M63" s="1645"/>
      <c r="N63" s="1645"/>
      <c r="O63" s="1661"/>
      <c r="P63" s="1645"/>
      <c r="Q63" s="1642"/>
      <c r="R63" s="1654"/>
      <c r="S63" s="1563"/>
      <c r="T63" s="1663"/>
      <c r="U63" s="1642"/>
      <c r="V63" s="1664"/>
    </row>
    <row r="64" spans="1:23" ht="21" customHeight="1">
      <c r="A64" s="1645"/>
      <c r="B64" s="1649" t="s">
        <v>5301</v>
      </c>
      <c r="C64" s="1654" t="s">
        <v>5302</v>
      </c>
      <c r="D64" s="1612"/>
      <c r="E64" s="1645"/>
      <c r="F64" s="1649"/>
      <c r="G64" s="1649"/>
      <c r="H64" s="1645"/>
      <c r="I64" s="1649"/>
      <c r="J64" s="1661"/>
      <c r="K64" s="1645"/>
      <c r="L64" s="1661"/>
      <c r="M64" s="1645"/>
      <c r="N64" s="1645"/>
      <c r="O64" s="1661"/>
      <c r="P64" s="1645"/>
      <c r="Q64" s="1642"/>
      <c r="R64" s="1654"/>
      <c r="S64" s="1563"/>
      <c r="T64" s="1663"/>
      <c r="U64" s="1642"/>
      <c r="V64" s="1664"/>
    </row>
    <row r="65" spans="1:22" ht="21" customHeight="1">
      <c r="A65" s="1645"/>
      <c r="B65" s="1657" t="s">
        <v>5303</v>
      </c>
      <c r="C65" s="1654"/>
      <c r="D65" s="1612"/>
      <c r="E65" s="1645"/>
      <c r="F65" s="1649"/>
      <c r="G65" s="1649"/>
      <c r="H65" s="1645"/>
      <c r="I65" s="1649"/>
      <c r="J65" s="1661"/>
      <c r="K65" s="1645"/>
      <c r="L65" s="1661"/>
      <c r="M65" s="1645"/>
      <c r="N65" s="1645"/>
      <c r="O65" s="1661"/>
      <c r="P65" s="1645"/>
      <c r="Q65" s="367"/>
      <c r="R65" s="1654"/>
      <c r="S65" s="1563"/>
      <c r="T65" s="1663"/>
      <c r="U65" s="1642"/>
      <c r="V65" s="1664"/>
    </row>
    <row r="66" spans="1:22" ht="21" customHeight="1">
      <c r="A66" s="1657"/>
      <c r="B66" s="1665" t="s">
        <v>5304</v>
      </c>
      <c r="C66" s="1642"/>
      <c r="D66" s="1645"/>
      <c r="E66" s="1645"/>
      <c r="F66" s="1649"/>
      <c r="G66" s="1649"/>
      <c r="H66" s="1649"/>
      <c r="I66" s="1645"/>
      <c r="J66" s="1645"/>
      <c r="K66" s="1645"/>
      <c r="L66" s="1657"/>
      <c r="M66" s="1649"/>
      <c r="N66" s="1649"/>
      <c r="O66" s="1657"/>
      <c r="P66" s="1649"/>
      <c r="Q66" s="367"/>
      <c r="R66" s="1662"/>
      <c r="S66" s="1606"/>
      <c r="T66" s="1657"/>
      <c r="U66" s="1642"/>
      <c r="V66" s="1576"/>
    </row>
    <row r="67" spans="1:22" ht="21" customHeight="1">
      <c r="A67" s="1655"/>
      <c r="B67" s="1666" t="s">
        <v>5305</v>
      </c>
      <c r="C67" s="1624"/>
      <c r="D67" s="1655"/>
      <c r="E67" s="1655"/>
      <c r="F67" s="1667"/>
      <c r="G67" s="1667"/>
      <c r="H67" s="1655"/>
      <c r="I67" s="1655"/>
      <c r="J67" s="1655"/>
      <c r="K67" s="1667"/>
      <c r="L67" s="1667"/>
      <c r="M67" s="1667"/>
      <c r="N67" s="1667"/>
      <c r="O67" s="1667"/>
      <c r="P67" s="1667"/>
      <c r="Q67" s="1668"/>
      <c r="R67" s="1668"/>
      <c r="S67" s="1552"/>
      <c r="T67" s="1669"/>
      <c r="U67" s="1624"/>
      <c r="V67" s="1668"/>
    </row>
    <row r="68" spans="1:22" ht="21" customHeight="1">
      <c r="A68" s="1645"/>
      <c r="B68" s="1670" t="s">
        <v>5306</v>
      </c>
      <c r="C68" s="1642"/>
      <c r="D68" s="1645"/>
      <c r="E68" s="1645"/>
      <c r="F68" s="1649"/>
      <c r="G68" s="1649"/>
      <c r="H68" s="1645"/>
      <c r="I68" s="1645"/>
      <c r="J68" s="1645"/>
      <c r="K68" s="1649"/>
      <c r="L68" s="1649"/>
      <c r="M68" s="1649"/>
      <c r="N68" s="1649"/>
      <c r="O68" s="1649"/>
      <c r="P68" s="1649"/>
      <c r="Q68" s="1662"/>
      <c r="R68" s="1662"/>
      <c r="S68" s="1563"/>
      <c r="T68" s="1654"/>
      <c r="U68" s="1642"/>
      <c r="V68" s="1662"/>
    </row>
    <row r="69" spans="1:22" ht="21" customHeight="1">
      <c r="A69" s="1655"/>
      <c r="B69" s="1655" t="s">
        <v>5307</v>
      </c>
      <c r="C69" s="1624" t="s">
        <v>5308</v>
      </c>
      <c r="D69" s="1597" t="s">
        <v>5241</v>
      </c>
      <c r="E69" s="1655"/>
      <c r="F69" s="1655"/>
      <c r="G69" s="1655"/>
      <c r="H69" s="1655"/>
      <c r="I69" s="1655"/>
      <c r="J69" s="1655"/>
      <c r="K69" s="1655"/>
      <c r="L69" s="1655"/>
      <c r="M69" s="1655"/>
      <c r="N69" s="1655"/>
      <c r="O69" s="1655"/>
      <c r="P69" s="1655"/>
      <c r="Q69" s="1624"/>
      <c r="R69" s="1624"/>
      <c r="S69" s="1552" t="s">
        <v>5278</v>
      </c>
      <c r="T69" s="1624"/>
      <c r="U69" s="1624" t="s">
        <v>320</v>
      </c>
      <c r="V69" s="1568" t="s">
        <v>2411</v>
      </c>
    </row>
    <row r="70" spans="1:22" ht="21" customHeight="1">
      <c r="A70" s="1657"/>
      <c r="B70" s="1671"/>
      <c r="C70" s="367"/>
      <c r="D70" s="1603"/>
      <c r="E70" s="1657"/>
      <c r="F70" s="1657"/>
      <c r="G70" s="1671"/>
      <c r="H70" s="1657"/>
      <c r="I70" s="1671"/>
      <c r="J70" s="1657"/>
      <c r="K70" s="1671"/>
      <c r="L70" s="1657"/>
      <c r="M70" s="1657"/>
      <c r="N70" s="1657"/>
      <c r="O70" s="1657"/>
      <c r="P70" s="1657"/>
      <c r="Q70" s="367"/>
      <c r="R70" s="1672"/>
      <c r="S70" s="1606" t="s">
        <v>5279</v>
      </c>
      <c r="T70" s="367"/>
      <c r="U70" s="367"/>
      <c r="V70" s="1576"/>
    </row>
    <row r="71" spans="1:22" ht="21" customHeight="1">
      <c r="A71" s="1655"/>
      <c r="B71" s="1655" t="s">
        <v>5309</v>
      </c>
      <c r="C71" s="1624" t="s">
        <v>5310</v>
      </c>
      <c r="D71" s="1597" t="s">
        <v>5241</v>
      </c>
      <c r="E71" s="1655"/>
      <c r="F71" s="1655"/>
      <c r="G71" s="1667"/>
      <c r="H71" s="1655"/>
      <c r="I71" s="1667"/>
      <c r="J71" s="1655"/>
      <c r="K71" s="1667"/>
      <c r="L71" s="1655"/>
      <c r="M71" s="1655"/>
      <c r="N71" s="1655"/>
      <c r="O71" s="1655"/>
      <c r="P71" s="1655"/>
      <c r="Q71" s="1624"/>
      <c r="R71" s="1668"/>
      <c r="S71" s="1552" t="s">
        <v>5278</v>
      </c>
      <c r="T71" s="1673"/>
      <c r="U71" s="1624" t="s">
        <v>320</v>
      </c>
      <c r="V71" s="1568" t="s">
        <v>2411</v>
      </c>
    </row>
    <row r="72" spans="1:22" ht="21" customHeight="1">
      <c r="A72" s="1657"/>
      <c r="B72" s="1671"/>
      <c r="C72" s="367" t="s">
        <v>5311</v>
      </c>
      <c r="D72" s="1603"/>
      <c r="E72" s="1657"/>
      <c r="F72" s="1657"/>
      <c r="G72" s="1671"/>
      <c r="H72" s="1657"/>
      <c r="I72" s="1671"/>
      <c r="J72" s="1657"/>
      <c r="K72" s="1671"/>
      <c r="L72" s="1657"/>
      <c r="M72" s="1657"/>
      <c r="N72" s="1657"/>
      <c r="O72" s="1657"/>
      <c r="P72" s="1657"/>
      <c r="Q72" s="367"/>
      <c r="R72" s="1672"/>
      <c r="S72" s="1606" t="s">
        <v>5279</v>
      </c>
      <c r="T72" s="367"/>
      <c r="U72" s="367"/>
      <c r="V72" s="1576"/>
    </row>
    <row r="73" spans="1:22" ht="21" customHeight="1">
      <c r="A73" s="1655"/>
      <c r="B73" s="1655" t="s">
        <v>5312</v>
      </c>
      <c r="C73" s="1624" t="s">
        <v>5313</v>
      </c>
      <c r="D73" s="1597" t="s">
        <v>5241</v>
      </c>
      <c r="E73" s="1655"/>
      <c r="F73" s="1655"/>
      <c r="G73" s="1655"/>
      <c r="H73" s="1655"/>
      <c r="I73" s="1655"/>
      <c r="J73" s="1655"/>
      <c r="K73" s="1655"/>
      <c r="L73" s="1655"/>
      <c r="M73" s="1655"/>
      <c r="N73" s="1655"/>
      <c r="O73" s="1655"/>
      <c r="P73" s="1655"/>
      <c r="Q73" s="1624"/>
      <c r="R73" s="1624"/>
      <c r="S73" s="1552" t="s">
        <v>5278</v>
      </c>
      <c r="T73" s="1624"/>
      <c r="U73" s="1624" t="s">
        <v>320</v>
      </c>
      <c r="V73" s="1568" t="s">
        <v>2411</v>
      </c>
    </row>
    <row r="74" spans="1:22" ht="21" customHeight="1">
      <c r="A74" s="1657"/>
      <c r="B74" s="1657" t="s">
        <v>5314</v>
      </c>
      <c r="C74" s="1659"/>
      <c r="D74" s="1603"/>
      <c r="E74" s="1657"/>
      <c r="F74" s="1657"/>
      <c r="G74" s="1671"/>
      <c r="H74" s="1671"/>
      <c r="I74" s="1657"/>
      <c r="J74" s="1657"/>
      <c r="K74" s="1657"/>
      <c r="L74" s="1657"/>
      <c r="M74" s="1657"/>
      <c r="N74" s="1671"/>
      <c r="O74" s="1657"/>
      <c r="P74" s="1671"/>
      <c r="Q74" s="367"/>
      <c r="R74" s="367"/>
      <c r="S74" s="1606" t="s">
        <v>5279</v>
      </c>
      <c r="T74" s="367"/>
      <c r="U74" s="1659"/>
      <c r="V74" s="1576"/>
    </row>
    <row r="75" spans="1:22" ht="21" customHeight="1">
      <c r="A75" s="1645"/>
      <c r="B75" s="1674" t="s">
        <v>5315</v>
      </c>
      <c r="C75" s="1675" t="s">
        <v>5316</v>
      </c>
      <c r="D75" s="1612" t="s">
        <v>5241</v>
      </c>
      <c r="E75" s="1645"/>
      <c r="F75" s="1645"/>
      <c r="G75" s="1649"/>
      <c r="H75" s="1649"/>
      <c r="I75" s="1645"/>
      <c r="J75" s="1645"/>
      <c r="K75" s="1645"/>
      <c r="L75" s="1645"/>
      <c r="M75" s="1645"/>
      <c r="N75" s="1649"/>
      <c r="O75" s="1645"/>
      <c r="P75" s="1649"/>
      <c r="Q75" s="1642"/>
      <c r="R75" s="1642"/>
      <c r="S75" s="1552" t="s">
        <v>5317</v>
      </c>
      <c r="T75" s="1642"/>
      <c r="U75" s="1654" t="s">
        <v>320</v>
      </c>
      <c r="V75" s="1572" t="s">
        <v>2411</v>
      </c>
    </row>
    <row r="76" spans="1:22" ht="21" customHeight="1">
      <c r="A76" s="1657"/>
      <c r="B76" s="1674" t="s">
        <v>5318</v>
      </c>
      <c r="C76" s="1675" t="s">
        <v>5319</v>
      </c>
      <c r="D76" s="1612"/>
      <c r="E76" s="1645"/>
      <c r="F76" s="1645"/>
      <c r="G76" s="1649"/>
      <c r="H76" s="1649"/>
      <c r="I76" s="1645"/>
      <c r="J76" s="1645"/>
      <c r="K76" s="1645"/>
      <c r="L76" s="1645"/>
      <c r="M76" s="1645"/>
      <c r="N76" s="1649"/>
      <c r="O76" s="1645"/>
      <c r="P76" s="1649"/>
      <c r="Q76" s="1642"/>
      <c r="R76" s="1642"/>
      <c r="S76" s="1606" t="s">
        <v>5279</v>
      </c>
      <c r="T76" s="1642"/>
      <c r="U76" s="1654"/>
      <c r="V76" s="1572"/>
    </row>
    <row r="77" spans="1:22" ht="21" customHeight="1">
      <c r="A77" s="1655"/>
      <c r="B77" s="1676" t="s">
        <v>5320</v>
      </c>
      <c r="C77" s="1624" t="s">
        <v>5321</v>
      </c>
      <c r="D77" s="1676"/>
      <c r="E77" s="1597" t="s">
        <v>5241</v>
      </c>
      <c r="F77" s="1597" t="s">
        <v>5241</v>
      </c>
      <c r="G77" s="1597" t="s">
        <v>5241</v>
      </c>
      <c r="H77" s="1597" t="s">
        <v>5241</v>
      </c>
      <c r="I77" s="1597" t="s">
        <v>5241</v>
      </c>
      <c r="J77" s="1597" t="s">
        <v>5241</v>
      </c>
      <c r="K77" s="1597" t="s">
        <v>5241</v>
      </c>
      <c r="L77" s="1597" t="s">
        <v>5241</v>
      </c>
      <c r="M77" s="1597" t="s">
        <v>5241</v>
      </c>
      <c r="N77" s="1597" t="s">
        <v>5241</v>
      </c>
      <c r="O77" s="1597" t="s">
        <v>5241</v>
      </c>
      <c r="P77" s="1597" t="s">
        <v>5241</v>
      </c>
      <c r="Q77" s="1597" t="s">
        <v>5241</v>
      </c>
      <c r="R77" s="1597" t="s">
        <v>5241</v>
      </c>
      <c r="S77" s="1552" t="s">
        <v>5278</v>
      </c>
      <c r="T77" s="1676"/>
      <c r="U77" s="1534"/>
      <c r="V77" s="1534" t="s">
        <v>2411</v>
      </c>
    </row>
    <row r="78" spans="1:22" ht="21" customHeight="1">
      <c r="A78" s="1657"/>
      <c r="B78" s="1543" t="s">
        <v>5322</v>
      </c>
      <c r="C78" s="367"/>
      <c r="D78" s="1487"/>
      <c r="E78" s="1487"/>
      <c r="F78" s="1487"/>
      <c r="G78" s="1543"/>
      <c r="H78" s="1543"/>
      <c r="I78" s="1487"/>
      <c r="J78" s="1487"/>
      <c r="K78" s="1487"/>
      <c r="L78" s="1487"/>
      <c r="M78" s="1487"/>
      <c r="N78" s="1487"/>
      <c r="O78" s="1487"/>
      <c r="P78" s="1487"/>
      <c r="Q78" s="268"/>
      <c r="R78" s="268"/>
      <c r="S78" s="1606" t="s">
        <v>5279</v>
      </c>
      <c r="T78" s="1487"/>
      <c r="U78" s="268"/>
      <c r="V78" s="1677"/>
    </row>
    <row r="79" spans="1:22" ht="21" customHeight="1">
      <c r="A79" s="1655"/>
      <c r="B79" s="1655" t="s">
        <v>5323</v>
      </c>
      <c r="C79" s="1568" t="s">
        <v>5324</v>
      </c>
      <c r="D79" s="1597" t="s">
        <v>5241</v>
      </c>
      <c r="E79" s="1655"/>
      <c r="F79" s="1655"/>
      <c r="G79" s="1667"/>
      <c r="H79" s="1667"/>
      <c r="I79" s="1655"/>
      <c r="J79" s="1655"/>
      <c r="K79" s="1655"/>
      <c r="L79" s="1655"/>
      <c r="M79" s="1655"/>
      <c r="N79" s="1655"/>
      <c r="O79" s="1655"/>
      <c r="P79" s="1655"/>
      <c r="Q79" s="1624"/>
      <c r="R79" s="1624"/>
      <c r="S79" s="1552" t="s">
        <v>5278</v>
      </c>
      <c r="T79" s="1624"/>
      <c r="U79" s="1624" t="s">
        <v>5259</v>
      </c>
      <c r="V79" s="1601" t="s">
        <v>2411</v>
      </c>
    </row>
    <row r="80" spans="1:22" ht="21" customHeight="1">
      <c r="A80" s="1657"/>
      <c r="B80" s="1671"/>
      <c r="C80" s="1576"/>
      <c r="D80" s="1612"/>
      <c r="E80" s="1657"/>
      <c r="F80" s="1657"/>
      <c r="G80" s="1671"/>
      <c r="H80" s="1671"/>
      <c r="I80" s="1657"/>
      <c r="J80" s="1657"/>
      <c r="K80" s="1657"/>
      <c r="L80" s="1657"/>
      <c r="M80" s="1657"/>
      <c r="N80" s="1657"/>
      <c r="O80" s="1657"/>
      <c r="P80" s="1657"/>
      <c r="Q80" s="367"/>
      <c r="R80" s="367"/>
      <c r="S80" s="1606" t="s">
        <v>5279</v>
      </c>
      <c r="T80" s="367"/>
      <c r="U80" s="367"/>
      <c r="V80" s="1664"/>
    </row>
    <row r="81" spans="1:22" ht="21" customHeight="1">
      <c r="A81" s="1655"/>
      <c r="B81" s="1678" t="s">
        <v>5325</v>
      </c>
      <c r="C81" s="1568" t="s">
        <v>5326</v>
      </c>
      <c r="D81" s="1597" t="s">
        <v>5241</v>
      </c>
      <c r="E81" s="1655"/>
      <c r="F81" s="1655"/>
      <c r="G81" s="1655"/>
      <c r="H81" s="1655"/>
      <c r="I81" s="1655"/>
      <c r="J81" s="1655"/>
      <c r="K81" s="1655"/>
      <c r="L81" s="1655"/>
      <c r="M81" s="1655"/>
      <c r="N81" s="1655"/>
      <c r="O81" s="1655"/>
      <c r="P81" s="1655"/>
      <c r="Q81" s="1624"/>
      <c r="R81" s="1624"/>
      <c r="S81" s="1552" t="s">
        <v>5278</v>
      </c>
      <c r="T81" s="1679"/>
      <c r="U81" s="1624"/>
      <c r="V81" s="1568" t="s">
        <v>2411</v>
      </c>
    </row>
    <row r="82" spans="1:22" ht="21" customHeight="1">
      <c r="A82" s="1657"/>
      <c r="B82" s="1680"/>
      <c r="C82" s="1576"/>
      <c r="D82" s="1603"/>
      <c r="E82" s="1657"/>
      <c r="F82" s="1657"/>
      <c r="G82" s="1657"/>
      <c r="H82" s="1657"/>
      <c r="I82" s="1657"/>
      <c r="J82" s="1657"/>
      <c r="K82" s="1657"/>
      <c r="L82" s="1657"/>
      <c r="M82" s="1657"/>
      <c r="N82" s="1657"/>
      <c r="O82" s="1657"/>
      <c r="P82" s="1657"/>
      <c r="Q82" s="367"/>
      <c r="R82" s="367"/>
      <c r="S82" s="1606" t="s">
        <v>5279</v>
      </c>
      <c r="T82" s="1681"/>
      <c r="U82" s="367"/>
      <c r="V82" s="1576"/>
    </row>
    <row r="83" spans="1:22" ht="21" customHeight="1">
      <c r="A83" s="1655"/>
      <c r="B83" s="1678" t="s">
        <v>5327</v>
      </c>
      <c r="C83" s="1568" t="s">
        <v>5328</v>
      </c>
      <c r="D83" s="1597" t="s">
        <v>5241</v>
      </c>
      <c r="E83" s="1597" t="s">
        <v>5241</v>
      </c>
      <c r="F83" s="1597" t="s">
        <v>5241</v>
      </c>
      <c r="G83" s="1597" t="s">
        <v>5241</v>
      </c>
      <c r="H83" s="1597" t="s">
        <v>5241</v>
      </c>
      <c r="I83" s="1597" t="s">
        <v>5241</v>
      </c>
      <c r="J83" s="1597" t="s">
        <v>5241</v>
      </c>
      <c r="K83" s="1597" t="s">
        <v>5241</v>
      </c>
      <c r="L83" s="1597" t="s">
        <v>5241</v>
      </c>
      <c r="M83" s="1597" t="s">
        <v>5241</v>
      </c>
      <c r="N83" s="1597" t="s">
        <v>5241</v>
      </c>
      <c r="O83" s="1597" t="s">
        <v>5241</v>
      </c>
      <c r="P83" s="1597" t="s">
        <v>5241</v>
      </c>
      <c r="Q83" s="1597" t="s">
        <v>5241</v>
      </c>
      <c r="R83" s="1546">
        <v>14</v>
      </c>
      <c r="S83" s="1563" t="s">
        <v>5278</v>
      </c>
      <c r="T83" s="1679"/>
      <c r="U83" s="1624" t="s">
        <v>320</v>
      </c>
      <c r="V83" s="1568" t="s">
        <v>2411</v>
      </c>
    </row>
    <row r="84" spans="1:22" ht="21" customHeight="1">
      <c r="A84" s="1645"/>
      <c r="B84" s="1682"/>
      <c r="C84" s="1572"/>
      <c r="D84" s="1612"/>
      <c r="E84" s="1612"/>
      <c r="F84" s="1612"/>
      <c r="G84" s="1643"/>
      <c r="H84" s="1644"/>
      <c r="I84" s="1612"/>
      <c r="J84" s="1612"/>
      <c r="K84" s="1612"/>
      <c r="L84" s="1612"/>
      <c r="M84" s="1612"/>
      <c r="N84" s="1612"/>
      <c r="O84" s="1612"/>
      <c r="P84" s="1612"/>
      <c r="Q84" s="1612"/>
      <c r="R84" s="1561"/>
      <c r="S84" s="1563" t="s">
        <v>5279</v>
      </c>
      <c r="T84" s="1645"/>
      <c r="U84" s="1642"/>
      <c r="V84" s="1576"/>
    </row>
    <row r="85" spans="1:22" ht="21" customHeight="1">
      <c r="A85" s="1655"/>
      <c r="B85" s="1683" t="s">
        <v>5329</v>
      </c>
      <c r="C85" s="1624" t="s">
        <v>5321</v>
      </c>
      <c r="D85" s="1597" t="s">
        <v>5241</v>
      </c>
      <c r="E85" s="1597" t="s">
        <v>5241</v>
      </c>
      <c r="F85" s="1597" t="s">
        <v>5241</v>
      </c>
      <c r="G85" s="1599" t="s">
        <v>5241</v>
      </c>
      <c r="H85" s="1598" t="s">
        <v>5241</v>
      </c>
      <c r="I85" s="1597" t="s">
        <v>5241</v>
      </c>
      <c r="J85" s="1597" t="s">
        <v>5241</v>
      </c>
      <c r="K85" s="1597" t="s">
        <v>5241</v>
      </c>
      <c r="L85" s="1597" t="s">
        <v>5241</v>
      </c>
      <c r="M85" s="1597" t="s">
        <v>5241</v>
      </c>
      <c r="N85" s="1597" t="s">
        <v>5241</v>
      </c>
      <c r="O85" s="1597" t="s">
        <v>5241</v>
      </c>
      <c r="P85" s="1597" t="s">
        <v>5241</v>
      </c>
      <c r="Q85" s="1597" t="s">
        <v>5241</v>
      </c>
      <c r="R85" s="1546">
        <v>14</v>
      </c>
      <c r="S85" s="1563" t="s">
        <v>5278</v>
      </c>
      <c r="T85" s="1667"/>
      <c r="U85" s="1624"/>
      <c r="V85" s="1664" t="s">
        <v>2411</v>
      </c>
    </row>
    <row r="86" spans="1:22" ht="21" customHeight="1">
      <c r="A86" s="1657"/>
      <c r="B86" s="1684"/>
      <c r="C86" s="1642"/>
      <c r="D86" s="1612"/>
      <c r="E86" s="1612"/>
      <c r="F86" s="1612"/>
      <c r="G86" s="1643"/>
      <c r="H86" s="1644"/>
      <c r="I86" s="1612"/>
      <c r="J86" s="1612"/>
      <c r="K86" s="1612"/>
      <c r="L86" s="1612"/>
      <c r="M86" s="1612"/>
      <c r="N86" s="1612"/>
      <c r="O86" s="1612"/>
      <c r="P86" s="1612"/>
      <c r="Q86" s="1612"/>
      <c r="R86" s="1554"/>
      <c r="S86" s="1563" t="s">
        <v>5279</v>
      </c>
      <c r="T86" s="1661"/>
      <c r="U86" s="1562"/>
      <c r="V86" s="1664"/>
    </row>
    <row r="87" spans="1:22" ht="21" customHeight="1">
      <c r="A87" s="1655"/>
      <c r="B87" s="1685" t="s">
        <v>5330</v>
      </c>
      <c r="C87" s="1624"/>
      <c r="D87" s="1655"/>
      <c r="E87" s="1655"/>
      <c r="F87" s="1655"/>
      <c r="G87" s="1667"/>
      <c r="H87" s="1655"/>
      <c r="I87" s="1655"/>
      <c r="J87" s="1655"/>
      <c r="K87" s="1655"/>
      <c r="L87" s="1655"/>
      <c r="M87" s="1655"/>
      <c r="N87" s="1655"/>
      <c r="O87" s="1655"/>
      <c r="P87" s="1655"/>
      <c r="Q87" s="1624"/>
      <c r="R87" s="1669"/>
      <c r="S87" s="1552"/>
      <c r="T87" s="1686"/>
      <c r="U87" s="1624"/>
      <c r="V87" s="1668"/>
    </row>
    <row r="88" spans="1:22" ht="21" customHeight="1">
      <c r="A88" s="1645"/>
      <c r="B88" s="1685" t="s">
        <v>5331</v>
      </c>
      <c r="C88" s="1642"/>
      <c r="D88" s="1645"/>
      <c r="E88" s="1645"/>
      <c r="F88" s="1645"/>
      <c r="G88" s="1649"/>
      <c r="H88" s="1645"/>
      <c r="I88" s="1657"/>
      <c r="J88" s="1657"/>
      <c r="K88" s="1657"/>
      <c r="L88" s="1657"/>
      <c r="M88" s="1645"/>
      <c r="N88" s="1657"/>
      <c r="O88" s="1657"/>
      <c r="P88" s="1657"/>
      <c r="Q88" s="1642"/>
      <c r="R88" s="1654"/>
      <c r="S88" s="1563"/>
      <c r="T88" s="1661"/>
      <c r="U88" s="1642"/>
      <c r="V88" s="1662"/>
    </row>
    <row r="89" spans="1:22" ht="21" customHeight="1">
      <c r="A89" s="1655"/>
      <c r="B89" s="1687" t="s">
        <v>5332</v>
      </c>
      <c r="C89" s="1624" t="s">
        <v>5333</v>
      </c>
      <c r="D89" s="1597" t="s">
        <v>5241</v>
      </c>
      <c r="E89" s="1597" t="s">
        <v>5241</v>
      </c>
      <c r="F89" s="1597" t="s">
        <v>5241</v>
      </c>
      <c r="G89" s="1599" t="s">
        <v>5241</v>
      </c>
      <c r="H89" s="1597" t="s">
        <v>5241</v>
      </c>
      <c r="I89" s="1599" t="s">
        <v>5241</v>
      </c>
      <c r="J89" s="1597" t="s">
        <v>5241</v>
      </c>
      <c r="K89" s="1597" t="s">
        <v>5241</v>
      </c>
      <c r="L89" s="1597" t="s">
        <v>5241</v>
      </c>
      <c r="M89" s="1597" t="s">
        <v>5241</v>
      </c>
      <c r="N89" s="1599" t="s">
        <v>5241</v>
      </c>
      <c r="O89" s="1597" t="s">
        <v>5241</v>
      </c>
      <c r="P89" s="1597" t="s">
        <v>5241</v>
      </c>
      <c r="Q89" s="1597" t="s">
        <v>5241</v>
      </c>
      <c r="R89" s="1553">
        <v>14</v>
      </c>
      <c r="S89" s="1552" t="s">
        <v>5334</v>
      </c>
      <c r="T89" s="1688">
        <v>2000</v>
      </c>
      <c r="U89" s="1546" t="s">
        <v>544</v>
      </c>
      <c r="V89" s="1601" t="s">
        <v>2411</v>
      </c>
    </row>
    <row r="90" spans="1:22" ht="21" customHeight="1">
      <c r="A90" s="1657"/>
      <c r="B90" s="1689" t="s">
        <v>5335</v>
      </c>
      <c r="C90" s="367" t="s">
        <v>5336</v>
      </c>
      <c r="D90" s="1603"/>
      <c r="E90" s="1603"/>
      <c r="F90" s="1603"/>
      <c r="G90" s="1605"/>
      <c r="H90" s="1603"/>
      <c r="I90" s="1605"/>
      <c r="J90" s="1604"/>
      <c r="K90" s="1603"/>
      <c r="L90" s="1604"/>
      <c r="M90" s="1603"/>
      <c r="N90" s="1605"/>
      <c r="O90" s="1604"/>
      <c r="P90" s="1603"/>
      <c r="Q90" s="1603"/>
      <c r="R90" s="1559"/>
      <c r="S90" s="1606"/>
      <c r="T90" s="1690"/>
      <c r="U90" s="1554"/>
      <c r="V90" s="1608" t="s">
        <v>371</v>
      </c>
    </row>
    <row r="91" spans="1:22" ht="21" customHeight="1">
      <c r="A91" s="1655"/>
      <c r="B91" s="1667" t="s">
        <v>5337</v>
      </c>
      <c r="C91" s="1624" t="s">
        <v>5338</v>
      </c>
      <c r="D91" s="1597" t="s">
        <v>5241</v>
      </c>
      <c r="E91" s="1597" t="s">
        <v>5241</v>
      </c>
      <c r="F91" s="1597" t="s">
        <v>5241</v>
      </c>
      <c r="G91" s="1599" t="s">
        <v>5241</v>
      </c>
      <c r="H91" s="1597" t="s">
        <v>5241</v>
      </c>
      <c r="I91" s="1597" t="s">
        <v>5241</v>
      </c>
      <c r="J91" s="1598" t="s">
        <v>5241</v>
      </c>
      <c r="K91" s="1597" t="s">
        <v>5241</v>
      </c>
      <c r="L91" s="1598" t="s">
        <v>5241</v>
      </c>
      <c r="M91" s="1597" t="s">
        <v>5241</v>
      </c>
      <c r="N91" s="1597" t="s">
        <v>5241</v>
      </c>
      <c r="O91" s="1598" t="s">
        <v>5241</v>
      </c>
      <c r="P91" s="1597" t="s">
        <v>5241</v>
      </c>
      <c r="Q91" s="1598" t="s">
        <v>5241</v>
      </c>
      <c r="R91" s="1546">
        <v>14</v>
      </c>
      <c r="S91" s="1552" t="s">
        <v>5278</v>
      </c>
      <c r="T91" s="1655"/>
      <c r="U91" s="1624"/>
      <c r="V91" s="1601" t="s">
        <v>2411</v>
      </c>
    </row>
    <row r="92" spans="1:22" ht="21" customHeight="1">
      <c r="A92" s="1657"/>
      <c r="B92" s="1671"/>
      <c r="C92" s="367"/>
      <c r="D92" s="1612"/>
      <c r="E92" s="1612"/>
      <c r="F92" s="1612"/>
      <c r="G92" s="1643"/>
      <c r="H92" s="1604"/>
      <c r="I92" s="1603"/>
      <c r="J92" s="1644"/>
      <c r="K92" s="1612"/>
      <c r="L92" s="1644"/>
      <c r="M92" s="1612"/>
      <c r="N92" s="1612"/>
      <c r="O92" s="1644"/>
      <c r="P92" s="1612"/>
      <c r="Q92" s="1644"/>
      <c r="R92" s="1562"/>
      <c r="S92" s="1606" t="s">
        <v>5279</v>
      </c>
      <c r="T92" s="1657"/>
      <c r="U92" s="367"/>
      <c r="V92" s="1664" t="s">
        <v>371</v>
      </c>
    </row>
    <row r="93" spans="1:22" ht="21" customHeight="1">
      <c r="A93" s="1655"/>
      <c r="B93" s="1655" t="s">
        <v>5339</v>
      </c>
      <c r="C93" s="1624" t="s">
        <v>5340</v>
      </c>
      <c r="D93" s="1597" t="s">
        <v>5241</v>
      </c>
      <c r="E93" s="1597" t="s">
        <v>5241</v>
      </c>
      <c r="F93" s="1597" t="s">
        <v>5241</v>
      </c>
      <c r="G93" s="1599" t="s">
        <v>5241</v>
      </c>
      <c r="H93" s="1598" t="s">
        <v>5241</v>
      </c>
      <c r="I93" s="1597" t="s">
        <v>5241</v>
      </c>
      <c r="J93" s="1598" t="s">
        <v>5241</v>
      </c>
      <c r="K93" s="1597" t="s">
        <v>5241</v>
      </c>
      <c r="L93" s="1598" t="s">
        <v>5241</v>
      </c>
      <c r="M93" s="1597" t="s">
        <v>5241</v>
      </c>
      <c r="N93" s="1597" t="s">
        <v>5241</v>
      </c>
      <c r="O93" s="1598" t="s">
        <v>5241</v>
      </c>
      <c r="P93" s="1597" t="s">
        <v>5241</v>
      </c>
      <c r="Q93" s="1598" t="s">
        <v>5241</v>
      </c>
      <c r="R93" s="1546">
        <v>14</v>
      </c>
      <c r="S93" s="1563" t="s">
        <v>5278</v>
      </c>
      <c r="T93" s="1655"/>
      <c r="U93" s="1624"/>
      <c r="V93" s="1568" t="s">
        <v>2411</v>
      </c>
    </row>
    <row r="94" spans="1:22" ht="21" customHeight="1">
      <c r="A94" s="1657"/>
      <c r="B94" s="1671" t="s">
        <v>5341</v>
      </c>
      <c r="C94" s="367"/>
      <c r="D94" s="1603"/>
      <c r="E94" s="1603"/>
      <c r="F94" s="1603"/>
      <c r="G94" s="1605"/>
      <c r="H94" s="1604"/>
      <c r="I94" s="1603"/>
      <c r="J94" s="1604"/>
      <c r="K94" s="1603"/>
      <c r="L94" s="1604"/>
      <c r="M94" s="1603"/>
      <c r="N94" s="1603"/>
      <c r="O94" s="1604"/>
      <c r="P94" s="1603"/>
      <c r="Q94" s="1604"/>
      <c r="R94" s="1554"/>
      <c r="S94" s="1563" t="s">
        <v>5279</v>
      </c>
      <c r="T94" s="1657"/>
      <c r="U94" s="367"/>
      <c r="V94" s="1576" t="s">
        <v>371</v>
      </c>
    </row>
    <row r="95" spans="1:22" ht="21" customHeight="1">
      <c r="A95" s="1657"/>
      <c r="B95" s="1691" t="s">
        <v>5342</v>
      </c>
      <c r="C95" s="1647"/>
      <c r="D95" s="1692"/>
      <c r="E95" s="1692"/>
      <c r="F95" s="1692"/>
      <c r="G95" s="1693"/>
      <c r="H95" s="1693"/>
      <c r="I95" s="1692"/>
      <c r="J95" s="1692"/>
      <c r="K95" s="1692"/>
      <c r="L95" s="1692"/>
      <c r="M95" s="1692"/>
      <c r="N95" s="1692"/>
      <c r="O95" s="1692"/>
      <c r="P95" s="1692"/>
      <c r="Q95" s="1647"/>
      <c r="R95" s="1647"/>
      <c r="S95" s="1651"/>
      <c r="T95" s="1692"/>
      <c r="U95" s="1647"/>
      <c r="V95" s="1647"/>
    </row>
    <row r="96" spans="1:22" ht="21" customHeight="1">
      <c r="A96" s="1692"/>
      <c r="B96" s="1694" t="s">
        <v>5343</v>
      </c>
      <c r="C96" s="1695"/>
      <c r="D96" s="1655"/>
      <c r="E96" s="1655"/>
      <c r="F96" s="1655"/>
      <c r="G96" s="1667"/>
      <c r="H96" s="1667"/>
      <c r="I96" s="1655"/>
      <c r="J96" s="1655"/>
      <c r="K96" s="1655"/>
      <c r="L96" s="1655"/>
      <c r="M96" s="1655"/>
      <c r="N96" s="1655"/>
      <c r="O96" s="1655"/>
      <c r="P96" s="1655"/>
      <c r="Q96" s="1624"/>
      <c r="R96" s="1624"/>
      <c r="S96" s="1552"/>
      <c r="T96" s="1655"/>
      <c r="U96" s="1624"/>
      <c r="V96" s="1624"/>
    </row>
    <row r="97" spans="1:22" ht="21" customHeight="1">
      <c r="A97" s="1645"/>
      <c r="B97" s="1696" t="s">
        <v>5344</v>
      </c>
      <c r="C97" s="1697"/>
      <c r="D97" s="1597" t="s">
        <v>5241</v>
      </c>
      <c r="E97" s="1655"/>
      <c r="F97" s="1655"/>
      <c r="G97" s="1655"/>
      <c r="H97" s="1655"/>
      <c r="I97" s="1655"/>
      <c r="J97" s="1655"/>
      <c r="K97" s="1655"/>
      <c r="L97" s="1655"/>
      <c r="M97" s="1655"/>
      <c r="N97" s="1655"/>
      <c r="O97" s="1655"/>
      <c r="P97" s="1655"/>
      <c r="Q97" s="1624"/>
      <c r="R97" s="1669"/>
      <c r="S97" s="1698" t="s">
        <v>568</v>
      </c>
      <c r="T97" s="1686"/>
      <c r="U97" s="1624"/>
      <c r="V97" s="1601" t="s">
        <v>2411</v>
      </c>
    </row>
    <row r="98" spans="1:22" ht="21" customHeight="1">
      <c r="A98" s="1645"/>
      <c r="B98" s="1699" t="s">
        <v>5345</v>
      </c>
      <c r="C98" s="1700"/>
      <c r="D98" s="1612"/>
      <c r="E98" s="1645"/>
      <c r="F98" s="1645"/>
      <c r="G98" s="1649"/>
      <c r="H98" s="1645"/>
      <c r="I98" s="1645"/>
      <c r="J98" s="1645"/>
      <c r="K98" s="1645"/>
      <c r="L98" s="1645"/>
      <c r="M98" s="1645"/>
      <c r="N98" s="1645"/>
      <c r="O98" s="1645"/>
      <c r="P98" s="1645"/>
      <c r="Q98" s="1642"/>
      <c r="R98" s="1701"/>
      <c r="S98" s="1702"/>
      <c r="T98" s="1661"/>
      <c r="U98" s="1642"/>
      <c r="V98" s="1664" t="s">
        <v>5346</v>
      </c>
    </row>
    <row r="99" spans="1:22" ht="21" customHeight="1">
      <c r="A99" s="1645"/>
      <c r="B99" s="1699" t="s">
        <v>5347</v>
      </c>
      <c r="C99" s="1700"/>
      <c r="D99" s="1612"/>
      <c r="E99" s="1645"/>
      <c r="F99" s="1645"/>
      <c r="G99" s="1649"/>
      <c r="H99" s="1645"/>
      <c r="I99" s="1645"/>
      <c r="J99" s="1645"/>
      <c r="K99" s="1645"/>
      <c r="L99" s="1645"/>
      <c r="M99" s="1645"/>
      <c r="N99" s="1645"/>
      <c r="O99" s="1645"/>
      <c r="P99" s="1645"/>
      <c r="Q99" s="1642"/>
      <c r="R99" s="1654"/>
      <c r="S99" s="1702"/>
      <c r="T99" s="1661"/>
      <c r="U99" s="1642"/>
      <c r="V99" s="1664"/>
    </row>
    <row r="100" spans="1:22" ht="21" customHeight="1">
      <c r="A100" s="1645"/>
      <c r="B100" s="1699" t="s">
        <v>5348</v>
      </c>
      <c r="C100" s="1700"/>
      <c r="D100" s="1612"/>
      <c r="E100" s="1645"/>
      <c r="F100" s="1645"/>
      <c r="G100" s="1649"/>
      <c r="H100" s="1645"/>
      <c r="I100" s="1645"/>
      <c r="J100" s="1645"/>
      <c r="K100" s="1645"/>
      <c r="L100" s="1645"/>
      <c r="M100" s="1645"/>
      <c r="N100" s="1645"/>
      <c r="O100" s="1645"/>
      <c r="P100" s="1645"/>
      <c r="Q100" s="367"/>
      <c r="R100" s="1654"/>
      <c r="S100" s="1703"/>
      <c r="T100" s="1661"/>
      <c r="U100" s="1642"/>
      <c r="V100" s="1664"/>
    </row>
    <row r="101" spans="1:22" ht="21" customHeight="1">
      <c r="A101" s="1655"/>
      <c r="B101" s="1696" t="s">
        <v>5349</v>
      </c>
      <c r="C101" s="1704" t="s">
        <v>5350</v>
      </c>
      <c r="D101" s="1597" t="s">
        <v>5241</v>
      </c>
      <c r="E101" s="1655"/>
      <c r="F101" s="1655"/>
      <c r="G101" s="1667"/>
      <c r="H101" s="1655"/>
      <c r="I101" s="1655"/>
      <c r="J101" s="1655"/>
      <c r="K101" s="1655"/>
      <c r="L101" s="1655"/>
      <c r="M101" s="1655"/>
      <c r="N101" s="1655"/>
      <c r="O101" s="1655"/>
      <c r="P101" s="1655"/>
      <c r="Q101" s="1624"/>
      <c r="R101" s="1669"/>
      <c r="S101" s="1563" t="s">
        <v>5278</v>
      </c>
      <c r="T101" s="1686"/>
      <c r="U101" s="1624"/>
      <c r="V101" s="1601" t="s">
        <v>2411</v>
      </c>
    </row>
    <row r="102" spans="1:22" ht="21" customHeight="1">
      <c r="A102" s="1645"/>
      <c r="B102" s="1705" t="s">
        <v>5351</v>
      </c>
      <c r="C102" s="1700" t="s">
        <v>5352</v>
      </c>
      <c r="D102" s="1612"/>
      <c r="E102" s="1645"/>
      <c r="F102" s="1645"/>
      <c r="G102" s="1649"/>
      <c r="H102" s="1645"/>
      <c r="I102" s="1645"/>
      <c r="J102" s="1645"/>
      <c r="K102" s="1645"/>
      <c r="L102" s="1645"/>
      <c r="M102" s="1645"/>
      <c r="N102" s="1645"/>
      <c r="O102" s="1645"/>
      <c r="P102" s="1645"/>
      <c r="Q102" s="1642"/>
      <c r="R102" s="1654"/>
      <c r="S102" s="1563" t="s">
        <v>5279</v>
      </c>
      <c r="T102" s="1661"/>
      <c r="U102" s="1642"/>
      <c r="V102" s="1664" t="s">
        <v>5346</v>
      </c>
    </row>
    <row r="103" spans="1:22" ht="21" customHeight="1">
      <c r="A103" s="1657"/>
      <c r="B103" s="1706" t="s">
        <v>5353</v>
      </c>
      <c r="C103" s="1707"/>
      <c r="D103" s="1603"/>
      <c r="E103" s="1657"/>
      <c r="F103" s="1657"/>
      <c r="G103" s="1671"/>
      <c r="H103" s="1657"/>
      <c r="I103" s="1657"/>
      <c r="J103" s="1657"/>
      <c r="K103" s="1657"/>
      <c r="L103" s="1657"/>
      <c r="M103" s="1657"/>
      <c r="N103" s="1657"/>
      <c r="O103" s="1657"/>
      <c r="P103" s="1657"/>
      <c r="Q103" s="1642"/>
      <c r="R103" s="1654"/>
      <c r="S103" s="1563"/>
      <c r="T103" s="1661"/>
      <c r="U103" s="1642"/>
      <c r="V103" s="1664"/>
    </row>
    <row r="104" spans="1:22" ht="21" customHeight="1">
      <c r="A104" s="1655"/>
      <c r="B104" s="1696" t="s">
        <v>5354</v>
      </c>
      <c r="C104" s="1697" t="s">
        <v>5350</v>
      </c>
      <c r="D104" s="1597" t="s">
        <v>5241</v>
      </c>
      <c r="E104" s="1597" t="s">
        <v>5241</v>
      </c>
      <c r="F104" s="1597" t="s">
        <v>5241</v>
      </c>
      <c r="G104" s="1597" t="s">
        <v>5241</v>
      </c>
      <c r="H104" s="1597" t="s">
        <v>5241</v>
      </c>
      <c r="I104" s="1597" t="s">
        <v>5241</v>
      </c>
      <c r="J104" s="1597" t="s">
        <v>5241</v>
      </c>
      <c r="K104" s="1597" t="s">
        <v>5241</v>
      </c>
      <c r="L104" s="1597" t="s">
        <v>5241</v>
      </c>
      <c r="M104" s="1597" t="s">
        <v>5241</v>
      </c>
      <c r="N104" s="1597" t="s">
        <v>5241</v>
      </c>
      <c r="O104" s="1597" t="s">
        <v>5241</v>
      </c>
      <c r="P104" s="1597" t="s">
        <v>5241</v>
      </c>
      <c r="Q104" s="1597" t="s">
        <v>5241</v>
      </c>
      <c r="R104" s="1546">
        <v>14</v>
      </c>
      <c r="S104" s="1552"/>
      <c r="T104" s="1708">
        <v>6000</v>
      </c>
      <c r="U104" s="1546" t="s">
        <v>544</v>
      </c>
      <c r="V104" s="1568" t="s">
        <v>2411</v>
      </c>
    </row>
    <row r="105" spans="1:22" ht="21" customHeight="1">
      <c r="A105" s="1645"/>
      <c r="B105" s="1705" t="s">
        <v>5355</v>
      </c>
      <c r="C105" s="1709" t="s">
        <v>5356</v>
      </c>
      <c r="D105" s="1612"/>
      <c r="E105" s="1612"/>
      <c r="F105" s="1612"/>
      <c r="G105" s="1643"/>
      <c r="H105" s="1643"/>
      <c r="I105" s="1644"/>
      <c r="J105" s="1612"/>
      <c r="K105" s="1644"/>
      <c r="L105" s="1612"/>
      <c r="M105" s="1644"/>
      <c r="N105" s="1612"/>
      <c r="O105" s="1644"/>
      <c r="P105" s="1612"/>
      <c r="Q105" s="1644"/>
      <c r="R105" s="1562"/>
      <c r="S105" s="1710" t="s">
        <v>5357</v>
      </c>
      <c r="T105" s="1711"/>
      <c r="U105" s="1642"/>
      <c r="V105" s="1664" t="s">
        <v>5346</v>
      </c>
    </row>
    <row r="106" spans="1:22" ht="21" customHeight="1">
      <c r="A106" s="1645"/>
      <c r="B106" s="1705" t="s">
        <v>5358</v>
      </c>
      <c r="C106" s="1709" t="s">
        <v>5359</v>
      </c>
      <c r="D106" s="1612"/>
      <c r="E106" s="1612"/>
      <c r="F106" s="1612"/>
      <c r="G106" s="1643"/>
      <c r="H106" s="1643"/>
      <c r="I106" s="1644"/>
      <c r="J106" s="1612"/>
      <c r="K106" s="1644"/>
      <c r="L106" s="1612"/>
      <c r="M106" s="1644"/>
      <c r="N106" s="1612"/>
      <c r="O106" s="1644"/>
      <c r="P106" s="1612"/>
      <c r="Q106" s="1644"/>
      <c r="R106" s="1562"/>
      <c r="S106" s="1563" t="s">
        <v>5360</v>
      </c>
      <c r="T106" s="1711"/>
      <c r="U106" s="1642"/>
      <c r="V106" s="1664"/>
    </row>
    <row r="107" spans="1:22" ht="21" customHeight="1">
      <c r="A107" s="1645"/>
      <c r="B107" s="1705" t="s">
        <v>5361</v>
      </c>
      <c r="C107" s="1709"/>
      <c r="D107" s="1612"/>
      <c r="E107" s="1612"/>
      <c r="F107" s="1612"/>
      <c r="G107" s="1643"/>
      <c r="H107" s="1643"/>
      <c r="I107" s="1644"/>
      <c r="J107" s="1612"/>
      <c r="K107" s="1644"/>
      <c r="L107" s="1612"/>
      <c r="M107" s="1644"/>
      <c r="N107" s="1612"/>
      <c r="O107" s="1644"/>
      <c r="P107" s="1612"/>
      <c r="Q107" s="1644"/>
      <c r="R107" s="1562"/>
      <c r="S107" s="1563" t="s">
        <v>1858</v>
      </c>
      <c r="T107" s="1711"/>
      <c r="U107" s="1642"/>
      <c r="V107" s="1664"/>
    </row>
    <row r="108" spans="1:22" ht="21" customHeight="1">
      <c r="A108" s="1657"/>
      <c r="B108" s="1712" t="s">
        <v>5362</v>
      </c>
      <c r="C108" s="1713"/>
      <c r="D108" s="1603"/>
      <c r="E108" s="1603"/>
      <c r="F108" s="1603"/>
      <c r="G108" s="1605"/>
      <c r="H108" s="1605"/>
      <c r="I108" s="1604"/>
      <c r="J108" s="1603"/>
      <c r="K108" s="1604"/>
      <c r="L108" s="1603"/>
      <c r="M108" s="1604"/>
      <c r="N108" s="1603"/>
      <c r="O108" s="1604"/>
      <c r="P108" s="1603"/>
      <c r="Q108" s="1604"/>
      <c r="R108" s="1554"/>
      <c r="S108" s="1606"/>
      <c r="T108" s="1690"/>
      <c r="U108" s="367"/>
      <c r="V108" s="1576"/>
    </row>
    <row r="109" spans="1:22" ht="21" customHeight="1">
      <c r="A109" s="1655"/>
      <c r="B109" s="1667" t="s">
        <v>5363</v>
      </c>
      <c r="C109" s="1714" t="s">
        <v>5364</v>
      </c>
      <c r="D109" s="1612" t="s">
        <v>5241</v>
      </c>
      <c r="E109" s="1612" t="s">
        <v>5241</v>
      </c>
      <c r="F109" s="1612" t="s">
        <v>5241</v>
      </c>
      <c r="G109" s="1643" t="s">
        <v>5241</v>
      </c>
      <c r="H109" s="1612" t="s">
        <v>5241</v>
      </c>
      <c r="I109" s="1570" t="s">
        <v>5241</v>
      </c>
      <c r="J109" s="1612" t="s">
        <v>5241</v>
      </c>
      <c r="K109" s="1643" t="s">
        <v>5241</v>
      </c>
      <c r="L109" s="1644" t="s">
        <v>5241</v>
      </c>
      <c r="M109" s="1612" t="s">
        <v>5241</v>
      </c>
      <c r="N109" s="1612" t="s">
        <v>5241</v>
      </c>
      <c r="O109" s="1644" t="s">
        <v>5241</v>
      </c>
      <c r="P109" s="1612" t="s">
        <v>5241</v>
      </c>
      <c r="Q109" s="1644" t="s">
        <v>5241</v>
      </c>
      <c r="R109" s="1562">
        <v>14</v>
      </c>
      <c r="S109" s="1613" t="s">
        <v>5242</v>
      </c>
      <c r="T109" s="1661"/>
      <c r="U109" s="1642"/>
      <c r="V109" s="1664" t="s">
        <v>2411</v>
      </c>
    </row>
    <row r="110" spans="1:22" ht="21" customHeight="1">
      <c r="A110" s="1645"/>
      <c r="B110" s="1645" t="s">
        <v>5365</v>
      </c>
      <c r="C110" s="1714" t="s">
        <v>5366</v>
      </c>
      <c r="D110" s="1612"/>
      <c r="E110" s="1612"/>
      <c r="F110" s="1612"/>
      <c r="G110" s="1643"/>
      <c r="H110" s="1612"/>
      <c r="I110" s="1570"/>
      <c r="J110" s="1612"/>
      <c r="K110" s="1643"/>
      <c r="L110" s="1644"/>
      <c r="M110" s="1612"/>
      <c r="N110" s="1612"/>
      <c r="O110" s="1644"/>
      <c r="P110" s="1612"/>
      <c r="Q110" s="1644"/>
      <c r="R110" s="1562"/>
      <c r="S110" s="1613"/>
      <c r="T110" s="1661"/>
      <c r="U110" s="1642"/>
      <c r="V110" s="1664" t="s">
        <v>5346</v>
      </c>
    </row>
    <row r="111" spans="1:22" ht="21" customHeight="1">
      <c r="A111" s="1645"/>
      <c r="B111" s="1645" t="s">
        <v>5367</v>
      </c>
      <c r="C111" s="1714" t="s">
        <v>5368</v>
      </c>
      <c r="D111" s="1612"/>
      <c r="E111" s="1612"/>
      <c r="F111" s="1612"/>
      <c r="G111" s="1643"/>
      <c r="H111" s="1612"/>
      <c r="I111" s="1570"/>
      <c r="J111" s="1612"/>
      <c r="K111" s="1643"/>
      <c r="L111" s="1644"/>
      <c r="M111" s="1612"/>
      <c r="N111" s="1612"/>
      <c r="O111" s="1644"/>
      <c r="P111" s="1612"/>
      <c r="Q111" s="1644"/>
      <c r="R111" s="1562"/>
      <c r="S111" s="1613"/>
      <c r="T111" s="1661"/>
      <c r="U111" s="1642"/>
      <c r="V111" s="1664"/>
    </row>
    <row r="112" spans="1:22" ht="21" customHeight="1">
      <c r="A112" s="1657"/>
      <c r="B112" s="1657"/>
      <c r="C112" s="1714" t="s">
        <v>5369</v>
      </c>
      <c r="D112" s="1612"/>
      <c r="E112" s="1612"/>
      <c r="F112" s="1612"/>
      <c r="G112" s="1643"/>
      <c r="H112" s="1612"/>
      <c r="I112" s="1570"/>
      <c r="J112" s="1603"/>
      <c r="K112" s="1643"/>
      <c r="L112" s="1644"/>
      <c r="M112" s="1612"/>
      <c r="N112" s="1612"/>
      <c r="O112" s="1644"/>
      <c r="P112" s="1612"/>
      <c r="Q112" s="1644"/>
      <c r="R112" s="1562"/>
      <c r="S112" s="1613"/>
      <c r="T112" s="1661"/>
      <c r="U112" s="1642"/>
      <c r="V112" s="1664"/>
    </row>
    <row r="113" spans="1:22" ht="21" customHeight="1">
      <c r="A113" s="1655"/>
      <c r="B113" s="1655" t="s">
        <v>5370</v>
      </c>
      <c r="C113" s="1715"/>
      <c r="D113" s="1597" t="s">
        <v>5241</v>
      </c>
      <c r="E113" s="1655"/>
      <c r="F113" s="1655"/>
      <c r="G113" s="1655"/>
      <c r="H113" s="1655"/>
      <c r="I113" s="1655"/>
      <c r="J113" s="1655"/>
      <c r="K113" s="1655"/>
      <c r="L113" s="1655"/>
      <c r="M113" s="1655"/>
      <c r="N113" s="1655"/>
      <c r="O113" s="1655"/>
      <c r="P113" s="1655"/>
      <c r="Q113" s="1624"/>
      <c r="R113" s="1716"/>
      <c r="S113" s="1549" t="s">
        <v>5371</v>
      </c>
      <c r="T113" s="1655"/>
      <c r="U113" s="1624"/>
      <c r="V113" s="1568" t="s">
        <v>2411</v>
      </c>
    </row>
    <row r="114" spans="1:22" ht="21" customHeight="1">
      <c r="A114" s="1645"/>
      <c r="B114" s="1645" t="s">
        <v>5372</v>
      </c>
      <c r="C114" s="1717"/>
      <c r="D114" s="1612"/>
      <c r="E114" s="1645"/>
      <c r="F114" s="1645"/>
      <c r="G114" s="1649"/>
      <c r="H114" s="1645"/>
      <c r="I114" s="1645"/>
      <c r="J114" s="1645"/>
      <c r="K114" s="1645"/>
      <c r="L114" s="1645"/>
      <c r="M114" s="1645"/>
      <c r="N114" s="1645"/>
      <c r="O114" s="1645"/>
      <c r="P114" s="1645"/>
      <c r="Q114" s="1642"/>
      <c r="R114" s="1718"/>
      <c r="S114" s="1613" t="s">
        <v>5279</v>
      </c>
      <c r="T114" s="1645"/>
      <c r="U114" s="1642"/>
      <c r="V114" s="1664" t="s">
        <v>5346</v>
      </c>
    </row>
    <row r="115" spans="1:22" ht="21" customHeight="1">
      <c r="A115" s="1657"/>
      <c r="B115" s="1689" t="s">
        <v>5373</v>
      </c>
      <c r="C115" s="1719"/>
      <c r="D115" s="1603"/>
      <c r="E115" s="1657"/>
      <c r="F115" s="1657"/>
      <c r="G115" s="1671"/>
      <c r="H115" s="1657"/>
      <c r="I115" s="1657"/>
      <c r="J115" s="1657"/>
      <c r="K115" s="1657"/>
      <c r="L115" s="1657"/>
      <c r="M115" s="1657"/>
      <c r="N115" s="1657"/>
      <c r="O115" s="1657"/>
      <c r="P115" s="1657"/>
      <c r="Q115" s="367"/>
      <c r="R115" s="1720"/>
      <c r="S115" s="1558"/>
      <c r="T115" s="1657"/>
      <c r="U115" s="367"/>
      <c r="V115" s="1608"/>
    </row>
    <row r="116" spans="1:22" ht="21" customHeight="1">
      <c r="A116" s="1721"/>
      <c r="B116" s="1722" t="s">
        <v>5374</v>
      </c>
      <c r="C116" s="1723" t="s">
        <v>5375</v>
      </c>
      <c r="D116" s="1724"/>
      <c r="E116" s="1721"/>
      <c r="F116" s="1721"/>
      <c r="G116" s="1725"/>
      <c r="H116" s="1721"/>
      <c r="I116" s="1721"/>
      <c r="J116" s="1721"/>
      <c r="K116" s="1721"/>
      <c r="L116" s="1721"/>
      <c r="M116" s="1721"/>
      <c r="N116" s="1721"/>
      <c r="O116" s="1721"/>
      <c r="P116" s="1721"/>
      <c r="Q116" s="1726"/>
      <c r="R116" s="1727"/>
      <c r="S116" s="1728"/>
      <c r="T116" s="1726" t="s">
        <v>320</v>
      </c>
      <c r="U116" s="1726"/>
      <c r="V116" s="1729" t="s">
        <v>2411</v>
      </c>
    </row>
    <row r="117" spans="1:22" ht="21" customHeight="1">
      <c r="A117" s="1721"/>
      <c r="B117" s="1722" t="s">
        <v>5376</v>
      </c>
      <c r="C117" s="1730"/>
      <c r="D117" s="1724"/>
      <c r="E117" s="1721"/>
      <c r="F117" s="1721"/>
      <c r="G117" s="1725"/>
      <c r="H117" s="1721"/>
      <c r="I117" s="1721"/>
      <c r="J117" s="1721"/>
      <c r="K117" s="1721"/>
      <c r="L117" s="1721"/>
      <c r="M117" s="1721"/>
      <c r="N117" s="1721"/>
      <c r="O117" s="1721"/>
      <c r="P117" s="1721"/>
      <c r="Q117" s="1726"/>
      <c r="R117" s="1727"/>
      <c r="S117" s="1728"/>
      <c r="T117" s="1721"/>
      <c r="U117" s="1726"/>
      <c r="V117" s="1729" t="s">
        <v>5346</v>
      </c>
    </row>
    <row r="118" spans="1:22" ht="21" customHeight="1">
      <c r="A118" s="1721"/>
      <c r="B118" s="1722" t="s">
        <v>5377</v>
      </c>
      <c r="C118" s="1730"/>
      <c r="D118" s="1724"/>
      <c r="E118" s="1721"/>
      <c r="F118" s="1721"/>
      <c r="G118" s="1725"/>
      <c r="H118" s="1721"/>
      <c r="I118" s="1721"/>
      <c r="J118" s="1721"/>
      <c r="K118" s="1721"/>
      <c r="L118" s="1721"/>
      <c r="M118" s="1721"/>
      <c r="N118" s="1721"/>
      <c r="O118" s="1721"/>
      <c r="P118" s="1721"/>
      <c r="Q118" s="1726"/>
      <c r="R118" s="1727"/>
      <c r="S118" s="1728"/>
      <c r="T118" s="1721"/>
      <c r="U118" s="1726"/>
      <c r="V118" s="1731"/>
    </row>
    <row r="119" spans="1:22" ht="21" customHeight="1">
      <c r="A119" s="1721"/>
      <c r="B119" s="1722" t="s">
        <v>5378</v>
      </c>
      <c r="C119" s="1730"/>
      <c r="D119" s="1724"/>
      <c r="E119" s="1721"/>
      <c r="F119" s="1721"/>
      <c r="G119" s="1725"/>
      <c r="H119" s="1721"/>
      <c r="I119" s="1721"/>
      <c r="J119" s="1721"/>
      <c r="K119" s="1721"/>
      <c r="L119" s="1721"/>
      <c r="M119" s="1721"/>
      <c r="N119" s="1721"/>
      <c r="O119" s="1721"/>
      <c r="P119" s="1721"/>
      <c r="Q119" s="1726"/>
      <c r="R119" s="1727"/>
      <c r="S119" s="1728"/>
      <c r="T119" s="1721"/>
      <c r="U119" s="1726"/>
      <c r="V119" s="1731"/>
    </row>
    <row r="120" spans="1:22" ht="21" customHeight="1">
      <c r="A120" s="1721"/>
      <c r="B120" s="1722" t="s">
        <v>5379</v>
      </c>
      <c r="C120" s="1723" t="s">
        <v>5380</v>
      </c>
      <c r="D120" s="1724"/>
      <c r="E120" s="1721"/>
      <c r="F120" s="1721"/>
      <c r="G120" s="1725"/>
      <c r="H120" s="1721"/>
      <c r="I120" s="1721"/>
      <c r="J120" s="1721"/>
      <c r="K120" s="1721"/>
      <c r="L120" s="1721"/>
      <c r="M120" s="1721"/>
      <c r="N120" s="1721"/>
      <c r="O120" s="1721"/>
      <c r="P120" s="1721"/>
      <c r="Q120" s="1726"/>
      <c r="R120" s="1727"/>
      <c r="S120" s="1728"/>
      <c r="T120" s="1721"/>
      <c r="U120" s="1726"/>
      <c r="V120" s="1731"/>
    </row>
    <row r="121" spans="1:22" ht="21" customHeight="1">
      <c r="A121" s="1721"/>
      <c r="B121" s="1722" t="s">
        <v>5381</v>
      </c>
      <c r="C121" s="1730"/>
      <c r="D121" s="1724"/>
      <c r="E121" s="1721"/>
      <c r="F121" s="1721"/>
      <c r="G121" s="1725"/>
      <c r="H121" s="1721"/>
      <c r="I121" s="1721"/>
      <c r="J121" s="1721"/>
      <c r="K121" s="1721"/>
      <c r="L121" s="1721"/>
      <c r="M121" s="1721"/>
      <c r="N121" s="1721"/>
      <c r="O121" s="1721"/>
      <c r="P121" s="1721"/>
      <c r="Q121" s="1726"/>
      <c r="R121" s="1727"/>
      <c r="S121" s="1728"/>
      <c r="T121" s="1721"/>
      <c r="U121" s="1726"/>
      <c r="V121" s="1731"/>
    </row>
    <row r="122" spans="1:22" ht="21" customHeight="1">
      <c r="A122" s="1692"/>
      <c r="B122" s="1732" t="s">
        <v>5382</v>
      </c>
      <c r="C122" s="1695"/>
      <c r="D122" s="1692"/>
      <c r="E122" s="1692"/>
      <c r="F122" s="1692"/>
      <c r="G122" s="1693"/>
      <c r="H122" s="1692"/>
      <c r="I122" s="1692"/>
      <c r="J122" s="1692"/>
      <c r="K122" s="1692"/>
      <c r="L122" s="1692"/>
      <c r="M122" s="1692"/>
      <c r="N122" s="1692"/>
      <c r="O122" s="1692"/>
      <c r="P122" s="1692"/>
      <c r="Q122" s="1647"/>
      <c r="R122" s="1647"/>
      <c r="S122" s="1651"/>
      <c r="T122" s="1692"/>
      <c r="U122" s="1647"/>
      <c r="V122" s="1733"/>
    </row>
    <row r="123" spans="1:22" ht="21" customHeight="1">
      <c r="A123" s="1655"/>
      <c r="B123" s="1734" t="s">
        <v>5383</v>
      </c>
      <c r="C123" s="1624" t="s">
        <v>5384</v>
      </c>
      <c r="D123" s="1597" t="s">
        <v>5241</v>
      </c>
      <c r="E123" s="1655"/>
      <c r="F123" s="1655"/>
      <c r="G123" s="1655"/>
      <c r="H123" s="1655"/>
      <c r="I123" s="1655"/>
      <c r="J123" s="1655"/>
      <c r="K123" s="1655"/>
      <c r="L123" s="1655"/>
      <c r="M123" s="1655"/>
      <c r="N123" s="1655"/>
      <c r="O123" s="1655"/>
      <c r="P123" s="1655"/>
      <c r="Q123" s="1624"/>
      <c r="R123" s="1624"/>
      <c r="S123" s="1552" t="s">
        <v>5242</v>
      </c>
      <c r="T123" s="1683"/>
      <c r="U123" s="1624"/>
      <c r="V123" s="1568" t="s">
        <v>5385</v>
      </c>
    </row>
    <row r="124" spans="1:22" ht="21" customHeight="1">
      <c r="A124" s="1657"/>
      <c r="B124" s="1735" t="s">
        <v>5386</v>
      </c>
      <c r="C124" s="367"/>
      <c r="D124" s="1603"/>
      <c r="E124" s="1657"/>
      <c r="F124" s="1657"/>
      <c r="G124" s="1671"/>
      <c r="H124" s="1657"/>
      <c r="I124" s="1671"/>
      <c r="J124" s="1657"/>
      <c r="K124" s="1657"/>
      <c r="L124" s="1657"/>
      <c r="M124" s="1657"/>
      <c r="N124" s="1657"/>
      <c r="O124" s="1657"/>
      <c r="P124" s="1657"/>
      <c r="Q124" s="367"/>
      <c r="R124" s="367"/>
      <c r="S124" s="1606"/>
      <c r="T124" s="1736"/>
      <c r="U124" s="367"/>
      <c r="V124" s="1576"/>
    </row>
    <row r="125" spans="1:22" ht="21" customHeight="1">
      <c r="A125" s="1692"/>
      <c r="B125" s="1737" t="s">
        <v>5387</v>
      </c>
      <c r="C125" s="1647" t="s">
        <v>5388</v>
      </c>
      <c r="D125" s="1692"/>
      <c r="E125" s="1692"/>
      <c r="F125" s="1692"/>
      <c r="G125" s="1693"/>
      <c r="H125" s="1692"/>
      <c r="I125" s="1693"/>
      <c r="J125" s="1692"/>
      <c r="K125" s="1692"/>
      <c r="L125" s="1692"/>
      <c r="M125" s="1692"/>
      <c r="N125" s="1692"/>
      <c r="O125" s="1692"/>
      <c r="P125" s="1692"/>
      <c r="Q125" s="1647"/>
      <c r="R125" s="1647"/>
      <c r="S125" s="1651"/>
      <c r="T125" s="1647"/>
      <c r="U125" s="1647"/>
      <c r="V125" s="1652" t="s">
        <v>371</v>
      </c>
    </row>
    <row r="126" spans="1:22" ht="21" customHeight="1">
      <c r="A126" s="1655"/>
      <c r="B126" s="1738" t="s">
        <v>5389</v>
      </c>
      <c r="C126" s="1739" t="s">
        <v>404</v>
      </c>
      <c r="D126" s="1740" t="s">
        <v>5241</v>
      </c>
      <c r="E126" s="1741"/>
      <c r="F126" s="1741"/>
      <c r="G126" s="1738"/>
      <c r="H126" s="1741"/>
      <c r="I126" s="1738"/>
      <c r="J126" s="1741"/>
      <c r="K126" s="1741"/>
      <c r="L126" s="1741"/>
      <c r="M126" s="1741"/>
      <c r="N126" s="1741"/>
      <c r="O126" s="1741"/>
      <c r="P126" s="1741"/>
      <c r="Q126" s="1742"/>
      <c r="R126" s="1742"/>
      <c r="S126" s="1743"/>
      <c r="T126" s="1744"/>
      <c r="U126" s="1742" t="s">
        <v>320</v>
      </c>
      <c r="V126" s="1745" t="s">
        <v>5390</v>
      </c>
    </row>
    <row r="127" spans="1:22" ht="21" customHeight="1">
      <c r="A127" s="1657"/>
      <c r="B127" s="1746" t="s">
        <v>5391</v>
      </c>
      <c r="C127" s="1739" t="s">
        <v>5369</v>
      </c>
      <c r="D127" s="1747"/>
      <c r="E127" s="1748"/>
      <c r="F127" s="1748"/>
      <c r="G127" s="1746"/>
      <c r="H127" s="1748"/>
      <c r="I127" s="1746"/>
      <c r="J127" s="1748"/>
      <c r="K127" s="1748"/>
      <c r="L127" s="1748"/>
      <c r="M127" s="1748"/>
      <c r="N127" s="1748"/>
      <c r="O127" s="1748"/>
      <c r="P127" s="1748"/>
      <c r="Q127" s="1749"/>
      <c r="R127" s="1749"/>
      <c r="S127" s="1750"/>
      <c r="T127" s="1751"/>
      <c r="U127" s="1749"/>
      <c r="V127" s="1752"/>
    </row>
    <row r="128" spans="1:22" ht="21" customHeight="1">
      <c r="A128" s="1645"/>
      <c r="B128" s="1645" t="s">
        <v>5392</v>
      </c>
      <c r="C128" s="1753" t="s">
        <v>5393</v>
      </c>
      <c r="D128" s="1597" t="s">
        <v>5241</v>
      </c>
      <c r="E128" s="1655"/>
      <c r="F128" s="1655"/>
      <c r="G128" s="1667"/>
      <c r="H128" s="1655"/>
      <c r="I128" s="1667"/>
      <c r="J128" s="1655"/>
      <c r="K128" s="1655"/>
      <c r="L128" s="1655"/>
      <c r="M128" s="1655"/>
      <c r="N128" s="1655"/>
      <c r="O128" s="1655"/>
      <c r="P128" s="1655"/>
      <c r="Q128" s="1624"/>
      <c r="R128" s="1624"/>
      <c r="S128" s="1754"/>
      <c r="T128" s="1708"/>
      <c r="U128" s="1624" t="s">
        <v>320</v>
      </c>
      <c r="V128" s="1568" t="s">
        <v>2411</v>
      </c>
    </row>
    <row r="129" spans="1:22" ht="21" customHeight="1">
      <c r="A129" s="1645"/>
      <c r="B129" s="1671" t="s">
        <v>5394</v>
      </c>
      <c r="C129" s="367"/>
      <c r="D129" s="1603"/>
      <c r="E129" s="1657"/>
      <c r="F129" s="1657"/>
      <c r="G129" s="1671"/>
      <c r="H129" s="1657"/>
      <c r="I129" s="1671"/>
      <c r="J129" s="1657"/>
      <c r="K129" s="1657"/>
      <c r="L129" s="1657"/>
      <c r="M129" s="1657"/>
      <c r="N129" s="1657"/>
      <c r="O129" s="1657"/>
      <c r="P129" s="1657"/>
      <c r="Q129" s="367"/>
      <c r="R129" s="367"/>
      <c r="S129" s="1755"/>
      <c r="T129" s="1756"/>
      <c r="U129" s="367"/>
      <c r="V129" s="1576"/>
    </row>
    <row r="130" spans="1:22" ht="21" customHeight="1">
      <c r="A130" s="1655"/>
      <c r="B130" s="1757" t="s">
        <v>5395</v>
      </c>
      <c r="C130" s="1675"/>
      <c r="D130" s="1692"/>
      <c r="E130" s="1692"/>
      <c r="F130" s="1692"/>
      <c r="G130" s="1693"/>
      <c r="H130" s="1692"/>
      <c r="I130" s="1693"/>
      <c r="J130" s="1692"/>
      <c r="K130" s="1692"/>
      <c r="L130" s="1692"/>
      <c r="M130" s="1692"/>
      <c r="N130" s="1692"/>
      <c r="O130" s="1692"/>
      <c r="P130" s="1692"/>
      <c r="Q130" s="1647"/>
      <c r="R130" s="1647"/>
      <c r="S130" s="1651"/>
      <c r="T130" s="1692"/>
      <c r="U130" s="1647"/>
      <c r="V130" s="1647"/>
    </row>
    <row r="131" spans="1:22" ht="21" customHeight="1">
      <c r="A131" s="1692"/>
      <c r="B131" s="1667" t="s">
        <v>5396</v>
      </c>
      <c r="C131" s="1758"/>
      <c r="D131" s="1655"/>
      <c r="E131" s="1655"/>
      <c r="F131" s="1655"/>
      <c r="G131" s="1667"/>
      <c r="H131" s="1655"/>
      <c r="I131" s="1667"/>
      <c r="J131" s="1655"/>
      <c r="K131" s="1655"/>
      <c r="L131" s="1655"/>
      <c r="M131" s="1655"/>
      <c r="N131" s="1655"/>
      <c r="O131" s="1655"/>
      <c r="P131" s="1655"/>
      <c r="Q131" s="1624"/>
      <c r="R131" s="1624"/>
      <c r="S131" s="1754"/>
      <c r="T131" s="1708"/>
      <c r="U131" s="1624"/>
      <c r="V131" s="1568"/>
    </row>
    <row r="132" spans="1:22" ht="21" customHeight="1">
      <c r="A132" s="1645"/>
      <c r="B132" s="1759" t="s">
        <v>5397</v>
      </c>
      <c r="C132" s="1624" t="s">
        <v>5350</v>
      </c>
      <c r="D132" s="1597" t="s">
        <v>5241</v>
      </c>
      <c r="E132" s="1597"/>
      <c r="F132" s="1597"/>
      <c r="G132" s="1599"/>
      <c r="H132" s="1597"/>
      <c r="I132" s="1599"/>
      <c r="J132" s="1597"/>
      <c r="K132" s="1597"/>
      <c r="L132" s="1597"/>
      <c r="M132" s="1597"/>
      <c r="N132" s="1597"/>
      <c r="O132" s="1597"/>
      <c r="P132" s="1599"/>
      <c r="Q132" s="1598"/>
      <c r="R132" s="1546">
        <v>1</v>
      </c>
      <c r="S132" s="1552"/>
      <c r="T132" s="1688"/>
      <c r="U132" s="1624" t="s">
        <v>320</v>
      </c>
      <c r="V132" s="1568" t="s">
        <v>2411</v>
      </c>
    </row>
    <row r="133" spans="1:22" ht="21" customHeight="1">
      <c r="A133" s="1645"/>
      <c r="B133" s="1760" t="s">
        <v>5398</v>
      </c>
      <c r="C133" s="367"/>
      <c r="D133" s="1603"/>
      <c r="E133" s="1603"/>
      <c r="F133" s="1603"/>
      <c r="G133" s="1605"/>
      <c r="H133" s="1603"/>
      <c r="I133" s="1604"/>
      <c r="J133" s="1603"/>
      <c r="K133" s="1604"/>
      <c r="L133" s="1603"/>
      <c r="M133" s="1604"/>
      <c r="N133" s="1603"/>
      <c r="O133" s="1603"/>
      <c r="P133" s="1605"/>
      <c r="Q133" s="1604"/>
      <c r="R133" s="1554"/>
      <c r="S133" s="1606"/>
      <c r="T133" s="1711"/>
      <c r="U133" s="1642"/>
      <c r="V133" s="1572"/>
    </row>
    <row r="134" spans="1:22" ht="21" customHeight="1">
      <c r="A134" s="1655"/>
      <c r="B134" s="1761" t="s">
        <v>5399</v>
      </c>
      <c r="C134" s="1642" t="s">
        <v>40</v>
      </c>
      <c r="D134" s="1612" t="s">
        <v>5241</v>
      </c>
      <c r="E134" s="1612"/>
      <c r="F134" s="1612"/>
      <c r="G134" s="1643"/>
      <c r="H134" s="1612"/>
      <c r="I134" s="1644"/>
      <c r="J134" s="1612"/>
      <c r="K134" s="1644"/>
      <c r="L134" s="1612"/>
      <c r="M134" s="1644"/>
      <c r="N134" s="1612"/>
      <c r="O134" s="1612"/>
      <c r="P134" s="1643"/>
      <c r="Q134" s="1644"/>
      <c r="R134" s="1562">
        <v>1</v>
      </c>
      <c r="S134" s="1762" t="s">
        <v>5278</v>
      </c>
      <c r="T134" s="1763"/>
      <c r="U134" s="1753" t="s">
        <v>320</v>
      </c>
      <c r="V134" s="1568" t="s">
        <v>2411</v>
      </c>
    </row>
    <row r="135" spans="1:22" ht="21" customHeight="1">
      <c r="A135" s="1657"/>
      <c r="B135" s="1761"/>
      <c r="C135" s="1642"/>
      <c r="D135" s="1612"/>
      <c r="E135" s="1612"/>
      <c r="F135" s="1612"/>
      <c r="G135" s="1643"/>
      <c r="H135" s="1612"/>
      <c r="I135" s="1644"/>
      <c r="J135" s="1612"/>
      <c r="K135" s="1644"/>
      <c r="L135" s="1612"/>
      <c r="M135" s="1644"/>
      <c r="N135" s="1612"/>
      <c r="O135" s="1644"/>
      <c r="P135" s="1612"/>
      <c r="Q135" s="1644"/>
      <c r="R135" s="1562"/>
      <c r="S135" s="1764" t="s">
        <v>5279</v>
      </c>
      <c r="T135" s="1765"/>
      <c r="U135" s="1766"/>
      <c r="V135" s="1576"/>
    </row>
    <row r="136" spans="1:22" ht="21" customHeight="1">
      <c r="A136" s="1655"/>
      <c r="B136" s="1686" t="s">
        <v>5400</v>
      </c>
      <c r="C136" s="1624" t="s">
        <v>5401</v>
      </c>
      <c r="D136" s="1597" t="s">
        <v>5241</v>
      </c>
      <c r="E136" s="1597"/>
      <c r="F136" s="1597"/>
      <c r="G136" s="1599"/>
      <c r="H136" s="1597"/>
      <c r="I136" s="1598"/>
      <c r="J136" s="1597"/>
      <c r="K136" s="1598"/>
      <c r="L136" s="1597"/>
      <c r="M136" s="1598"/>
      <c r="N136" s="1597"/>
      <c r="O136" s="1598"/>
      <c r="P136" s="1597"/>
      <c r="Q136" s="1598"/>
      <c r="R136" s="1546">
        <v>1</v>
      </c>
      <c r="S136" s="1563" t="s">
        <v>5278</v>
      </c>
      <c r="T136" s="1711"/>
      <c r="U136" s="1642" t="s">
        <v>320</v>
      </c>
      <c r="V136" s="1664" t="s">
        <v>2411</v>
      </c>
    </row>
    <row r="137" spans="1:22" ht="21" customHeight="1">
      <c r="A137" s="1645"/>
      <c r="B137" s="1661"/>
      <c r="C137" s="1701" t="s">
        <v>5402</v>
      </c>
      <c r="D137" s="1612"/>
      <c r="E137" s="1612"/>
      <c r="F137" s="1612"/>
      <c r="G137" s="1643"/>
      <c r="H137" s="1612"/>
      <c r="I137" s="1644"/>
      <c r="J137" s="1612"/>
      <c r="K137" s="1644"/>
      <c r="L137" s="1612"/>
      <c r="M137" s="1644"/>
      <c r="N137" s="1612"/>
      <c r="O137" s="1644"/>
      <c r="P137" s="1612"/>
      <c r="Q137" s="1612"/>
      <c r="R137" s="428"/>
      <c r="S137" s="1563" t="s">
        <v>5279</v>
      </c>
      <c r="T137" s="1711"/>
      <c r="U137" s="1642"/>
      <c r="V137" s="1664"/>
    </row>
    <row r="138" spans="1:22" ht="21" customHeight="1">
      <c r="A138" s="1645"/>
      <c r="B138" s="1661"/>
      <c r="C138" s="1701" t="s">
        <v>5403</v>
      </c>
      <c r="D138" s="1612"/>
      <c r="E138" s="1612"/>
      <c r="F138" s="1612"/>
      <c r="G138" s="1643"/>
      <c r="H138" s="1612"/>
      <c r="I138" s="1644"/>
      <c r="J138" s="1612"/>
      <c r="K138" s="1644"/>
      <c r="L138" s="1612"/>
      <c r="M138" s="1644"/>
      <c r="N138" s="1612"/>
      <c r="O138" s="1644"/>
      <c r="P138" s="1612"/>
      <c r="Q138" s="1612"/>
      <c r="R138" s="428"/>
      <c r="S138" s="1563"/>
      <c r="T138" s="1711"/>
      <c r="U138" s="1642"/>
      <c r="V138" s="1664"/>
    </row>
    <row r="139" spans="1:22" ht="21" customHeight="1">
      <c r="A139" s="1655"/>
      <c r="B139" s="1686" t="s">
        <v>5404</v>
      </c>
      <c r="C139" s="1753" t="s">
        <v>5405</v>
      </c>
      <c r="D139" s="1597" t="s">
        <v>5241</v>
      </c>
      <c r="E139" s="1597" t="s">
        <v>5241</v>
      </c>
      <c r="F139" s="1597" t="s">
        <v>5241</v>
      </c>
      <c r="G139" s="1599" t="s">
        <v>5241</v>
      </c>
      <c r="H139" s="1597" t="s">
        <v>5241</v>
      </c>
      <c r="I139" s="1598" t="s">
        <v>5241</v>
      </c>
      <c r="J139" s="1597" t="s">
        <v>5241</v>
      </c>
      <c r="K139" s="1598" t="s">
        <v>5241</v>
      </c>
      <c r="L139" s="1597" t="s">
        <v>5241</v>
      </c>
      <c r="M139" s="1598" t="s">
        <v>5241</v>
      </c>
      <c r="N139" s="1597" t="s">
        <v>5241</v>
      </c>
      <c r="O139" s="1597" t="s">
        <v>5241</v>
      </c>
      <c r="P139" s="1597" t="s">
        <v>5241</v>
      </c>
      <c r="Q139" s="1597" t="s">
        <v>5241</v>
      </c>
      <c r="R139" s="1551">
        <v>14</v>
      </c>
      <c r="S139" s="1552" t="s">
        <v>1531</v>
      </c>
      <c r="T139" s="1767"/>
      <c r="U139" s="1624"/>
      <c r="V139" s="1668" t="s">
        <v>2411</v>
      </c>
    </row>
    <row r="140" spans="1:22" ht="21" customHeight="1">
      <c r="A140" s="1657"/>
      <c r="B140" s="1689" t="s">
        <v>5406</v>
      </c>
      <c r="C140" s="1766"/>
      <c r="D140" s="1603"/>
      <c r="E140" s="1603"/>
      <c r="F140" s="1603"/>
      <c r="G140" s="1605"/>
      <c r="H140" s="1603"/>
      <c r="I140" s="1604"/>
      <c r="J140" s="1603"/>
      <c r="K140" s="1604"/>
      <c r="L140" s="1603"/>
      <c r="M140" s="1604"/>
      <c r="N140" s="1603"/>
      <c r="O140" s="1603"/>
      <c r="P140" s="1603"/>
      <c r="Q140" s="1603"/>
      <c r="R140" s="1557"/>
      <c r="S140" s="1606"/>
      <c r="T140" s="1768"/>
      <c r="U140" s="367"/>
      <c r="V140" s="1672" t="s">
        <v>5346</v>
      </c>
    </row>
    <row r="141" spans="1:22" ht="21" customHeight="1">
      <c r="A141" s="1769"/>
      <c r="B141" s="1770" t="s">
        <v>5407</v>
      </c>
      <c r="C141" s="1771"/>
      <c r="D141" s="1772"/>
      <c r="E141" s="1772"/>
      <c r="F141" s="1772"/>
      <c r="G141" s="1773"/>
      <c r="H141" s="1772"/>
      <c r="I141" s="1774"/>
      <c r="J141" s="1772"/>
      <c r="K141" s="1774"/>
      <c r="L141" s="1772"/>
      <c r="M141" s="1774"/>
      <c r="N141" s="1772"/>
      <c r="O141" s="1772"/>
      <c r="P141" s="1772"/>
      <c r="Q141" s="1772"/>
      <c r="R141" s="1775"/>
      <c r="S141" s="1776"/>
      <c r="T141" s="1777"/>
      <c r="U141" s="1778"/>
      <c r="V141" s="1779"/>
    </row>
    <row r="142" spans="1:22" ht="21" customHeight="1">
      <c r="A142" s="1769"/>
      <c r="B142" s="1780" t="s">
        <v>5408</v>
      </c>
      <c r="C142" s="1781"/>
      <c r="D142" s="1782"/>
      <c r="E142" s="1782"/>
      <c r="F142" s="1782"/>
      <c r="G142" s="1783"/>
      <c r="H142" s="1782"/>
      <c r="I142" s="1784"/>
      <c r="J142" s="1782"/>
      <c r="K142" s="1784"/>
      <c r="L142" s="1782"/>
      <c r="M142" s="1784"/>
      <c r="N142" s="1782"/>
      <c r="O142" s="1782"/>
      <c r="P142" s="1782"/>
      <c r="Q142" s="1782"/>
      <c r="R142" s="1785"/>
      <c r="S142" s="1786" t="s">
        <v>5409</v>
      </c>
      <c r="T142" s="1787"/>
      <c r="U142" s="1788"/>
      <c r="V142" s="1789" t="s">
        <v>2411</v>
      </c>
    </row>
    <row r="143" spans="1:22" ht="21" customHeight="1">
      <c r="A143" s="1769"/>
      <c r="B143" s="1780" t="s">
        <v>5410</v>
      </c>
      <c r="C143" s="1781" t="s">
        <v>5411</v>
      </c>
      <c r="D143" s="1782"/>
      <c r="E143" s="1782"/>
      <c r="F143" s="1782"/>
      <c r="G143" s="1783"/>
      <c r="H143" s="1782"/>
      <c r="I143" s="1784"/>
      <c r="J143" s="1782"/>
      <c r="K143" s="1784"/>
      <c r="L143" s="1782"/>
      <c r="M143" s="1784"/>
      <c r="N143" s="1782"/>
      <c r="O143" s="1782"/>
      <c r="P143" s="1782"/>
      <c r="Q143" s="1782"/>
      <c r="R143" s="1785"/>
      <c r="S143" s="1786" t="s">
        <v>5412</v>
      </c>
      <c r="T143" s="1787"/>
      <c r="U143" s="1788"/>
      <c r="V143" s="1789"/>
    </row>
    <row r="144" spans="1:22" ht="21" customHeight="1">
      <c r="A144" s="1769"/>
      <c r="B144" s="1780" t="s">
        <v>5413</v>
      </c>
      <c r="C144" s="1781" t="s">
        <v>40</v>
      </c>
      <c r="D144" s="1782"/>
      <c r="E144" s="1782"/>
      <c r="F144" s="1782"/>
      <c r="G144" s="1783"/>
      <c r="H144" s="1782"/>
      <c r="I144" s="1784"/>
      <c r="J144" s="1782"/>
      <c r="K144" s="1784"/>
      <c r="L144" s="1782"/>
      <c r="M144" s="1784"/>
      <c r="N144" s="1782"/>
      <c r="O144" s="1782"/>
      <c r="P144" s="1782"/>
      <c r="Q144" s="1782"/>
      <c r="R144" s="1785"/>
      <c r="S144" s="1786"/>
      <c r="T144" s="1787"/>
      <c r="U144" s="1788"/>
      <c r="V144" s="1790"/>
    </row>
    <row r="145" spans="1:22" ht="21" customHeight="1">
      <c r="A145" s="1769"/>
      <c r="B145" s="1791" t="s">
        <v>5414</v>
      </c>
      <c r="C145" s="1781" t="s">
        <v>5415</v>
      </c>
      <c r="D145" s="1782"/>
      <c r="E145" s="1782"/>
      <c r="F145" s="1782"/>
      <c r="G145" s="1783"/>
      <c r="H145" s="1782"/>
      <c r="I145" s="1784"/>
      <c r="J145" s="1782"/>
      <c r="K145" s="1784"/>
      <c r="L145" s="1782"/>
      <c r="M145" s="1784"/>
      <c r="N145" s="1782"/>
      <c r="O145" s="1782"/>
      <c r="P145" s="1782"/>
      <c r="Q145" s="1782"/>
      <c r="R145" s="1785"/>
      <c r="S145" s="1786"/>
      <c r="T145" s="1787"/>
      <c r="U145" s="1788"/>
      <c r="V145" s="1790"/>
    </row>
    <row r="146" spans="1:22" ht="21" customHeight="1">
      <c r="A146" s="1721"/>
      <c r="B146" s="1792" t="s">
        <v>5416</v>
      </c>
      <c r="C146" s="1793"/>
      <c r="D146" s="1724"/>
      <c r="E146" s="1724"/>
      <c r="F146" s="1724"/>
      <c r="G146" s="1794"/>
      <c r="H146" s="1724"/>
      <c r="I146" s="1795"/>
      <c r="J146" s="1724"/>
      <c r="K146" s="1795"/>
      <c r="L146" s="1724"/>
      <c r="M146" s="1795"/>
      <c r="N146" s="1724"/>
      <c r="O146" s="1724"/>
      <c r="P146" s="1724"/>
      <c r="Q146" s="1724"/>
      <c r="R146" s="1796"/>
      <c r="S146" s="1728"/>
      <c r="T146" s="1797"/>
      <c r="U146" s="1726"/>
      <c r="V146" s="1798"/>
    </row>
    <row r="147" spans="1:22" ht="21" customHeight="1">
      <c r="A147" s="1645"/>
      <c r="B147" s="1678" t="s">
        <v>5417</v>
      </c>
      <c r="C147" s="1624" t="s">
        <v>2932</v>
      </c>
      <c r="D147" s="1597" t="s">
        <v>5241</v>
      </c>
      <c r="E147" s="1597" t="s">
        <v>5241</v>
      </c>
      <c r="F147" s="1597" t="s">
        <v>5241</v>
      </c>
      <c r="G147" s="1597" t="s">
        <v>5241</v>
      </c>
      <c r="H147" s="1597" t="s">
        <v>5241</v>
      </c>
      <c r="I147" s="1597" t="s">
        <v>5241</v>
      </c>
      <c r="J147" s="1597" t="s">
        <v>5241</v>
      </c>
      <c r="K147" s="1597" t="s">
        <v>5241</v>
      </c>
      <c r="L147" s="1597" t="s">
        <v>5241</v>
      </c>
      <c r="M147" s="1597" t="s">
        <v>5241</v>
      </c>
      <c r="N147" s="1597" t="s">
        <v>5241</v>
      </c>
      <c r="O147" s="1597" t="s">
        <v>5241</v>
      </c>
      <c r="P147" s="1597" t="s">
        <v>5241</v>
      </c>
      <c r="Q147" s="1597" t="s">
        <v>5241</v>
      </c>
      <c r="R147" s="1546">
        <v>14</v>
      </c>
      <c r="S147" s="1552" t="s">
        <v>5418</v>
      </c>
      <c r="T147" s="1799"/>
      <c r="U147" s="1546"/>
      <c r="V147" s="1624" t="s">
        <v>2411</v>
      </c>
    </row>
    <row r="148" spans="1:22" ht="21" customHeight="1">
      <c r="A148" s="1657"/>
      <c r="B148" s="1680"/>
      <c r="C148" s="367"/>
      <c r="D148" s="1603"/>
      <c r="E148" s="1603"/>
      <c r="F148" s="1603"/>
      <c r="G148" s="1603"/>
      <c r="H148" s="1603"/>
      <c r="I148" s="1603"/>
      <c r="J148" s="1603"/>
      <c r="K148" s="1603"/>
      <c r="L148" s="1603"/>
      <c r="M148" s="1603"/>
      <c r="N148" s="1603"/>
      <c r="O148" s="1603"/>
      <c r="P148" s="1603"/>
      <c r="Q148" s="1603"/>
      <c r="R148" s="1554"/>
      <c r="S148" s="1606" t="s">
        <v>5279</v>
      </c>
      <c r="T148" s="1800"/>
      <c r="U148" s="1554"/>
      <c r="V148" s="367" t="s">
        <v>5346</v>
      </c>
    </row>
    <row r="149" spans="1:22" ht="21" customHeight="1">
      <c r="A149" s="1676"/>
      <c r="B149" s="1655" t="s">
        <v>5419</v>
      </c>
      <c r="C149" s="1624" t="s">
        <v>5420</v>
      </c>
      <c r="D149" s="1597" t="s">
        <v>5241</v>
      </c>
      <c r="E149" s="1597" t="s">
        <v>5241</v>
      </c>
      <c r="F149" s="1597" t="s">
        <v>5241</v>
      </c>
      <c r="G149" s="1597" t="s">
        <v>5241</v>
      </c>
      <c r="H149" s="1597" t="s">
        <v>5241</v>
      </c>
      <c r="I149" s="1597" t="s">
        <v>5241</v>
      </c>
      <c r="J149" s="1597" t="s">
        <v>5241</v>
      </c>
      <c r="K149" s="1597" t="s">
        <v>5241</v>
      </c>
      <c r="L149" s="1597" t="s">
        <v>5241</v>
      </c>
      <c r="M149" s="1597" t="s">
        <v>5241</v>
      </c>
      <c r="N149" s="1597" t="s">
        <v>5241</v>
      </c>
      <c r="O149" s="1597" t="s">
        <v>5241</v>
      </c>
      <c r="P149" s="1597" t="s">
        <v>5241</v>
      </c>
      <c r="Q149" s="1597" t="s">
        <v>5241</v>
      </c>
      <c r="R149" s="1546">
        <v>14</v>
      </c>
      <c r="S149" s="1552" t="s">
        <v>5421</v>
      </c>
      <c r="T149" s="1655"/>
      <c r="U149" s="1624"/>
      <c r="V149" s="1624" t="s">
        <v>2411</v>
      </c>
    </row>
    <row r="150" spans="1:22" ht="21.75" customHeight="1">
      <c r="A150" s="265"/>
      <c r="B150" s="254"/>
      <c r="C150" s="268" t="s">
        <v>2932</v>
      </c>
      <c r="D150" s="265"/>
      <c r="E150" s="265"/>
      <c r="F150" s="265"/>
      <c r="G150" s="265"/>
      <c r="H150" s="265"/>
      <c r="I150" s="265"/>
      <c r="J150" s="265"/>
      <c r="K150" s="265"/>
      <c r="L150" s="265"/>
      <c r="M150" s="265"/>
      <c r="N150" s="265"/>
      <c r="O150" s="265"/>
      <c r="P150" s="265"/>
      <c r="Q150" s="268"/>
      <c r="R150" s="268"/>
      <c r="S150" s="1801"/>
      <c r="T150" s="265"/>
      <c r="U150" s="268"/>
      <c r="V150" s="268" t="s">
        <v>5346</v>
      </c>
    </row>
    <row r="151" spans="1:22">
      <c r="A151" s="262"/>
      <c r="B151" s="262" t="s">
        <v>5422</v>
      </c>
      <c r="C151" s="267" t="s">
        <v>40</v>
      </c>
      <c r="D151" s="262"/>
      <c r="E151" s="262"/>
      <c r="F151" s="262"/>
      <c r="G151" s="262"/>
      <c r="H151" s="262"/>
      <c r="I151" s="262"/>
      <c r="J151" s="262"/>
      <c r="K151" s="262"/>
      <c r="L151" s="262"/>
      <c r="M151" s="262"/>
      <c r="N151" s="262"/>
      <c r="O151" s="262"/>
      <c r="P151" s="262"/>
      <c r="Q151" s="267"/>
      <c r="R151" s="267"/>
      <c r="S151" s="1802" t="s">
        <v>1829</v>
      </c>
      <c r="T151" s="262">
        <v>5000</v>
      </c>
      <c r="U151" s="267" t="s">
        <v>544</v>
      </c>
      <c r="V151" s="1642" t="s">
        <v>2411</v>
      </c>
    </row>
    <row r="152" spans="1:22">
      <c r="A152" s="1803"/>
      <c r="B152" s="1803" t="s">
        <v>5423</v>
      </c>
      <c r="C152" s="1804"/>
      <c r="D152" s="1803"/>
      <c r="E152" s="1803"/>
      <c r="F152" s="1803"/>
      <c r="G152" s="1803"/>
      <c r="H152" s="1803"/>
      <c r="I152" s="1803"/>
      <c r="J152" s="1803"/>
      <c r="K152" s="1803"/>
      <c r="L152" s="1803"/>
      <c r="M152" s="1803"/>
      <c r="N152" s="1803"/>
      <c r="O152" s="1803"/>
      <c r="P152" s="1803"/>
      <c r="Q152" s="1804"/>
      <c r="R152" s="1804"/>
      <c r="S152" s="1805"/>
      <c r="T152" s="1806">
        <f>SUM(T21:T151)</f>
        <v>17000</v>
      </c>
      <c r="U152" s="1804"/>
      <c r="V152" s="1804" t="s">
        <v>5346</v>
      </c>
    </row>
  </sheetData>
  <mergeCells count="12">
    <mergeCell ref="U17:U18"/>
    <mergeCell ref="B20:I20"/>
    <mergeCell ref="A1:V1"/>
    <mergeCell ref="A2:V2"/>
    <mergeCell ref="A16:A18"/>
    <mergeCell ref="B16:B18"/>
    <mergeCell ref="C16:C18"/>
    <mergeCell ref="D16:R16"/>
    <mergeCell ref="T16:U16"/>
    <mergeCell ref="V16:V18"/>
    <mergeCell ref="R17:R18"/>
    <mergeCell ref="T17:T18"/>
  </mergeCells>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workbookViewId="0">
      <selection activeCell="B20" sqref="B20"/>
    </sheetView>
  </sheetViews>
  <sheetFormatPr defaultColWidth="9" defaultRowHeight="18.75"/>
  <cols>
    <col min="1" max="1" width="5" style="529" customWidth="1"/>
    <col min="2" max="2" width="64.375" style="541" customWidth="1"/>
    <col min="3" max="3" width="11.125" style="529" customWidth="1"/>
    <col min="4" max="4" width="6.875" style="529" customWidth="1"/>
    <col min="5" max="6" width="11.625" style="529" bestFit="1" customWidth="1"/>
    <col min="7" max="7" width="9.625" style="2452" bestFit="1" customWidth="1"/>
    <col min="8" max="8" width="9" style="529"/>
    <col min="9" max="9" width="12.125" style="529" customWidth="1"/>
    <col min="10" max="10" width="9.625" style="529" customWidth="1"/>
    <col min="11" max="16384" width="9" style="529"/>
  </cols>
  <sheetData>
    <row r="1" spans="1:12" s="238" customFormat="1" ht="21">
      <c r="A1" s="3241" t="s">
        <v>333</v>
      </c>
      <c r="B1" s="3241"/>
      <c r="C1" s="3241"/>
      <c r="D1" s="3241"/>
      <c r="E1" s="3241"/>
      <c r="F1" s="3241"/>
      <c r="G1" s="3241"/>
      <c r="H1" s="3241"/>
    </row>
    <row r="2" spans="1:12" s="238" customFormat="1" ht="21">
      <c r="A2" s="3241" t="s">
        <v>337</v>
      </c>
      <c r="B2" s="3241"/>
      <c r="C2" s="3241"/>
      <c r="D2" s="3241"/>
      <c r="E2" s="3241"/>
      <c r="F2" s="3241"/>
      <c r="G2" s="3241"/>
      <c r="H2" s="3241"/>
    </row>
    <row r="3" spans="1:12" s="231" customFormat="1">
      <c r="A3" s="3252" t="s">
        <v>5999</v>
      </c>
      <c r="B3" s="3252"/>
    </row>
    <row r="4" spans="1:12" s="231" customFormat="1">
      <c r="A4" s="246"/>
      <c r="B4" s="2446" t="s">
        <v>330</v>
      </c>
      <c r="C4" s="231" t="s">
        <v>339</v>
      </c>
      <c r="D4" s="231" t="s">
        <v>331</v>
      </c>
    </row>
    <row r="5" spans="1:12" s="533" customFormat="1" ht="20.25" customHeight="1">
      <c r="A5" s="320" t="s">
        <v>1760</v>
      </c>
      <c r="B5" s="320"/>
      <c r="C5" s="543"/>
      <c r="D5" s="543"/>
      <c r="E5" s="373"/>
      <c r="F5" s="373"/>
      <c r="G5" s="320"/>
      <c r="H5" s="320"/>
      <c r="I5" s="320"/>
      <c r="J5" s="534"/>
      <c r="K5" s="535"/>
      <c r="L5" s="536"/>
    </row>
    <row r="6" spans="1:12" s="533" customFormat="1" ht="20.25" customHeight="1">
      <c r="A6" s="544">
        <v>1</v>
      </c>
      <c r="B6" s="320" t="s">
        <v>1761</v>
      </c>
      <c r="C6" s="532"/>
      <c r="D6" s="532"/>
      <c r="E6" s="373"/>
      <c r="F6" s="373"/>
      <c r="G6" s="320"/>
      <c r="H6" s="320"/>
      <c r="I6" s="320"/>
      <c r="J6" s="534"/>
      <c r="K6" s="535"/>
      <c r="L6" s="536"/>
    </row>
    <row r="7" spans="1:12" s="533" customFormat="1" ht="20.25" customHeight="1">
      <c r="A7" s="544">
        <v>2</v>
      </c>
      <c r="B7" s="320" t="s">
        <v>1762</v>
      </c>
      <c r="C7" s="532"/>
      <c r="D7" s="532"/>
      <c r="E7" s="373"/>
      <c r="F7" s="373"/>
      <c r="G7" s="320"/>
      <c r="H7" s="320"/>
      <c r="I7" s="320"/>
      <c r="J7" s="534"/>
      <c r="K7" s="535"/>
      <c r="L7" s="536"/>
    </row>
    <row r="8" spans="1:12">
      <c r="A8" s="537" t="s">
        <v>329</v>
      </c>
      <c r="B8" s="244"/>
    </row>
    <row r="9" spans="1:12" s="533" customFormat="1" ht="20.25" customHeight="1">
      <c r="A9" s="544">
        <v>1</v>
      </c>
      <c r="B9" s="543" t="s">
        <v>1763</v>
      </c>
      <c r="E9" s="373"/>
      <c r="F9" s="373"/>
      <c r="G9" s="320"/>
      <c r="H9" s="320"/>
      <c r="I9" s="320"/>
      <c r="J9" s="534"/>
      <c r="K9" s="535"/>
      <c r="L9" s="536"/>
    </row>
    <row r="10" spans="1:12" s="533" customFormat="1" ht="20.25" customHeight="1">
      <c r="A10" s="544">
        <v>2</v>
      </c>
      <c r="B10" s="546" t="s">
        <v>1764</v>
      </c>
      <c r="E10" s="373"/>
      <c r="F10" s="373"/>
      <c r="G10" s="320"/>
      <c r="H10" s="320"/>
      <c r="I10" s="320"/>
      <c r="J10" s="534"/>
      <c r="K10" s="535"/>
      <c r="L10" s="536"/>
    </row>
    <row r="11" spans="1:12" s="533" customFormat="1" ht="20.25" customHeight="1">
      <c r="A11" s="544">
        <v>3</v>
      </c>
      <c r="B11" s="546" t="s">
        <v>1765</v>
      </c>
      <c r="E11" s="373"/>
      <c r="F11" s="373"/>
      <c r="G11" s="320"/>
      <c r="H11" s="320"/>
      <c r="I11" s="320"/>
      <c r="J11" s="534"/>
      <c r="K11" s="535"/>
      <c r="L11" s="536"/>
    </row>
    <row r="12" spans="1:12" s="533" customFormat="1" ht="20.25" customHeight="1">
      <c r="A12" s="547">
        <v>4</v>
      </c>
      <c r="B12" s="546" t="s">
        <v>1766</v>
      </c>
      <c r="E12" s="373"/>
      <c r="F12" s="373"/>
      <c r="J12" s="534"/>
      <c r="K12" s="535"/>
      <c r="L12" s="536"/>
    </row>
    <row r="13" spans="1:12" s="533" customFormat="1" ht="20.25" customHeight="1">
      <c r="A13" s="548">
        <v>5</v>
      </c>
      <c r="B13" s="546" t="s">
        <v>1767</v>
      </c>
      <c r="E13" s="373"/>
      <c r="F13" s="373"/>
      <c r="J13" s="534"/>
      <c r="K13" s="535"/>
      <c r="L13" s="536"/>
    </row>
    <row r="14" spans="1:12">
      <c r="A14" s="537" t="s">
        <v>332</v>
      </c>
      <c r="B14" s="244"/>
    </row>
    <row r="15" spans="1:12" s="533" customFormat="1" ht="20.25" customHeight="1">
      <c r="A15" s="531">
        <v>1</v>
      </c>
      <c r="B15" s="532" t="s">
        <v>1768</v>
      </c>
      <c r="E15" s="373"/>
      <c r="F15" s="373"/>
      <c r="J15" s="549"/>
      <c r="K15" s="373"/>
    </row>
    <row r="16" spans="1:12" s="533" customFormat="1" ht="20.25" customHeight="1">
      <c r="A16" s="531">
        <v>2</v>
      </c>
      <c r="B16" s="532" t="s">
        <v>1769</v>
      </c>
      <c r="E16" s="373"/>
      <c r="F16" s="373"/>
      <c r="J16" s="549"/>
      <c r="K16" s="373"/>
    </row>
    <row r="17" spans="1:11" s="533" customFormat="1" ht="20.25" customHeight="1">
      <c r="A17" s="531">
        <v>3</v>
      </c>
      <c r="B17" s="532" t="s">
        <v>1770</v>
      </c>
      <c r="E17" s="373"/>
      <c r="F17" s="373"/>
      <c r="J17" s="549"/>
      <c r="K17" s="373"/>
    </row>
    <row r="18" spans="1:11">
      <c r="A18" s="3194" t="s">
        <v>0</v>
      </c>
      <c r="B18" s="3194" t="s">
        <v>325</v>
      </c>
      <c r="C18" s="3194" t="s">
        <v>3</v>
      </c>
      <c r="D18" s="3139" t="s">
        <v>5981</v>
      </c>
      <c r="E18" s="3194" t="s">
        <v>1</v>
      </c>
      <c r="F18" s="3194" t="s">
        <v>327</v>
      </c>
      <c r="G18" s="3374" t="s">
        <v>2</v>
      </c>
      <c r="H18" s="3374"/>
      <c r="I18" s="3197" t="s">
        <v>328</v>
      </c>
      <c r="J18" s="3194" t="s">
        <v>5</v>
      </c>
    </row>
    <row r="19" spans="1:11">
      <c r="A19" s="3195"/>
      <c r="B19" s="3195"/>
      <c r="C19" s="3195"/>
      <c r="D19" s="3209"/>
      <c r="E19" s="3195"/>
      <c r="F19" s="3195"/>
      <c r="G19" s="550" t="s">
        <v>3</v>
      </c>
      <c r="H19" s="551" t="s">
        <v>4</v>
      </c>
      <c r="I19" s="3198"/>
      <c r="J19" s="3195"/>
    </row>
    <row r="20" spans="1:11" ht="29.25" customHeight="1">
      <c r="A20" s="2443"/>
      <c r="B20" s="2510" t="s">
        <v>6000</v>
      </c>
      <c r="C20" s="2443"/>
      <c r="D20" s="2443"/>
      <c r="E20" s="2443"/>
      <c r="F20" s="2443"/>
      <c r="G20" s="2494"/>
      <c r="H20" s="2481"/>
      <c r="I20" s="2443"/>
      <c r="J20" s="2481"/>
    </row>
    <row r="21" spans="1:11" s="533" customFormat="1">
      <c r="A21" s="2453"/>
      <c r="B21" s="2454" t="s">
        <v>6001</v>
      </c>
      <c r="C21" s="2449"/>
      <c r="D21" s="2449"/>
      <c r="E21" s="2455"/>
      <c r="F21" s="2456"/>
      <c r="G21" s="2457"/>
      <c r="H21" s="2455"/>
      <c r="I21" s="1475"/>
      <c r="J21" s="2458"/>
    </row>
    <row r="22" spans="1:11" s="2462" customFormat="1" ht="33" customHeight="1">
      <c r="A22" s="2459">
        <v>1</v>
      </c>
      <c r="B22" s="2460" t="s">
        <v>6002</v>
      </c>
      <c r="C22" s="2459"/>
      <c r="D22" s="2459"/>
      <c r="E22" s="2459"/>
      <c r="F22" s="829"/>
      <c r="G22" s="2459"/>
      <c r="H22" s="2461"/>
      <c r="I22" s="2461"/>
      <c r="J22" s="2461"/>
    </row>
    <row r="23" spans="1:11" s="2467" customFormat="1">
      <c r="A23" s="2463"/>
      <c r="B23" s="2464" t="s">
        <v>2956</v>
      </c>
      <c r="C23" s="2463"/>
      <c r="D23" s="2463"/>
      <c r="E23" s="2463"/>
      <c r="F23" s="2465"/>
      <c r="G23" s="2463"/>
      <c r="H23" s="2466"/>
      <c r="I23" s="2466"/>
      <c r="J23" s="2466"/>
    </row>
    <row r="24" spans="1:11" s="2467" customFormat="1" ht="21">
      <c r="A24" s="2468"/>
      <c r="B24" s="2469" t="s">
        <v>5982</v>
      </c>
      <c r="C24" s="2470">
        <v>30</v>
      </c>
      <c r="D24" s="2470" t="s">
        <v>5983</v>
      </c>
      <c r="E24" s="2470"/>
      <c r="F24" s="2468" t="s">
        <v>1350</v>
      </c>
      <c r="G24" s="2471">
        <v>16500</v>
      </c>
      <c r="H24" s="2470" t="s">
        <v>319</v>
      </c>
      <c r="I24" s="2470" t="s">
        <v>1384</v>
      </c>
      <c r="J24" s="2470" t="s">
        <v>1385</v>
      </c>
    </row>
    <row r="25" spans="1:11" s="2467" customFormat="1" ht="21">
      <c r="A25" s="2468"/>
      <c r="B25" s="2469" t="s">
        <v>5984</v>
      </c>
      <c r="C25" s="2470">
        <v>1</v>
      </c>
      <c r="D25" s="2470" t="s">
        <v>5985</v>
      </c>
      <c r="E25" s="2470" t="s">
        <v>40</v>
      </c>
      <c r="F25" s="2468" t="s">
        <v>1379</v>
      </c>
      <c r="G25" s="2468"/>
      <c r="H25" s="2470"/>
      <c r="I25" s="2470"/>
      <c r="J25" s="2470"/>
    </row>
    <row r="26" spans="1:11" s="2467" customFormat="1">
      <c r="A26" s="2468"/>
      <c r="B26" s="1462" t="s">
        <v>1380</v>
      </c>
      <c r="C26" s="2468"/>
      <c r="D26" s="2468"/>
      <c r="E26" s="2470"/>
      <c r="F26" s="2468" t="s">
        <v>1383</v>
      </c>
      <c r="G26" s="2468"/>
      <c r="H26" s="2470"/>
      <c r="I26" s="2470"/>
      <c r="J26" s="2470"/>
    </row>
    <row r="27" spans="1:11" s="2467" customFormat="1">
      <c r="A27" s="2468"/>
      <c r="B27" s="1462" t="s">
        <v>1386</v>
      </c>
      <c r="C27" s="2468"/>
      <c r="D27" s="2468"/>
      <c r="E27" s="2470"/>
      <c r="F27" s="2468" t="s">
        <v>5986</v>
      </c>
      <c r="G27" s="2468"/>
      <c r="H27" s="2470"/>
      <c r="I27" s="2470"/>
      <c r="J27" s="2470"/>
    </row>
    <row r="28" spans="1:11" s="2467" customFormat="1">
      <c r="A28" s="2468"/>
      <c r="B28" s="1462" t="s">
        <v>1389</v>
      </c>
      <c r="C28" s="2468"/>
      <c r="D28" s="2468"/>
      <c r="E28" s="2470"/>
      <c r="F28" s="2468" t="s">
        <v>5987</v>
      </c>
      <c r="G28" s="2468"/>
      <c r="H28" s="2470"/>
      <c r="I28" s="2470"/>
      <c r="J28" s="2470"/>
    </row>
    <row r="29" spans="1:11" s="2467" customFormat="1">
      <c r="A29" s="2472"/>
      <c r="B29" s="2473" t="s">
        <v>1391</v>
      </c>
      <c r="C29" s="2472"/>
      <c r="D29" s="2472"/>
      <c r="E29" s="2474"/>
      <c r="F29" s="2472"/>
      <c r="G29" s="2475"/>
      <c r="H29" s="2474"/>
      <c r="I29" s="2474" t="s">
        <v>1392</v>
      </c>
      <c r="J29" s="2474"/>
    </row>
    <row r="30" spans="1:11" s="2467" customFormat="1">
      <c r="A30" s="2463"/>
      <c r="B30" s="2476" t="s">
        <v>1393</v>
      </c>
      <c r="C30" s="2463"/>
      <c r="D30" s="2463"/>
      <c r="E30" s="2466"/>
      <c r="F30" s="2463"/>
      <c r="G30" s="2477"/>
      <c r="H30" s="2466"/>
      <c r="I30" s="2466"/>
      <c r="J30" s="2466"/>
    </row>
    <row r="31" spans="1:11" s="2467" customFormat="1">
      <c r="A31" s="2468"/>
      <c r="B31" s="2478" t="s">
        <v>5988</v>
      </c>
      <c r="C31" s="2470">
        <v>30</v>
      </c>
      <c r="D31" s="2470" t="s">
        <v>5983</v>
      </c>
      <c r="E31" s="2470"/>
      <c r="F31" s="2468"/>
      <c r="G31" s="2471">
        <f>100*30+1800</f>
        <v>4800</v>
      </c>
      <c r="H31" s="2470" t="s">
        <v>319</v>
      </c>
      <c r="I31" s="2470" t="s">
        <v>1394</v>
      </c>
      <c r="J31" s="2470" t="s">
        <v>1395</v>
      </c>
    </row>
    <row r="32" spans="1:11" s="2467" customFormat="1">
      <c r="A32" s="2468"/>
      <c r="B32" s="2478"/>
      <c r="C32" s="2470">
        <v>1</v>
      </c>
      <c r="D32" s="2470" t="s">
        <v>5985</v>
      </c>
      <c r="E32" s="2470" t="s">
        <v>40</v>
      </c>
      <c r="F32" s="2468"/>
      <c r="G32" s="2471"/>
      <c r="H32" s="2470"/>
      <c r="I32" s="2479"/>
      <c r="J32" s="2470"/>
    </row>
    <row r="33" spans="1:10" s="2467" customFormat="1">
      <c r="A33" s="2463"/>
      <c r="B33" s="2476" t="s">
        <v>1398</v>
      </c>
      <c r="C33" s="2466"/>
      <c r="D33" s="2466"/>
      <c r="E33" s="2466"/>
      <c r="F33" s="2463"/>
      <c r="G33" s="2463"/>
      <c r="H33" s="2466"/>
      <c r="I33" s="2466"/>
      <c r="J33" s="2466"/>
    </row>
    <row r="34" spans="1:10" s="2467" customFormat="1">
      <c r="A34" s="2468"/>
      <c r="B34" s="2478" t="s">
        <v>5989</v>
      </c>
      <c r="C34" s="2470">
        <v>15</v>
      </c>
      <c r="D34" s="2470" t="s">
        <v>5983</v>
      </c>
      <c r="E34" s="2470"/>
      <c r="F34" s="2468"/>
      <c r="G34" s="2471">
        <f>15*130+1800</f>
        <v>3750</v>
      </c>
      <c r="H34" s="2470" t="s">
        <v>319</v>
      </c>
      <c r="I34" s="2479">
        <v>23377</v>
      </c>
      <c r="J34" s="2470" t="s">
        <v>1400</v>
      </c>
    </row>
    <row r="35" spans="1:10" s="2467" customFormat="1">
      <c r="A35" s="2468"/>
      <c r="B35" s="2478"/>
      <c r="C35" s="2470">
        <v>1</v>
      </c>
      <c r="D35" s="2470" t="s">
        <v>5985</v>
      </c>
      <c r="E35" s="2470" t="s">
        <v>40</v>
      </c>
      <c r="F35" s="2468"/>
      <c r="G35" s="2471"/>
      <c r="H35" s="2470"/>
      <c r="I35" s="2479"/>
      <c r="J35" s="2470"/>
    </row>
    <row r="36" spans="1:10" s="2467" customFormat="1">
      <c r="A36" s="2463"/>
      <c r="B36" s="2480" t="s">
        <v>5990</v>
      </c>
      <c r="C36" s="2481"/>
      <c r="D36" s="2481"/>
      <c r="E36" s="2443"/>
      <c r="F36" s="2481"/>
      <c r="G36" s="2463"/>
      <c r="H36" s="2466"/>
      <c r="I36" s="2466"/>
      <c r="J36" s="2466"/>
    </row>
    <row r="37" spans="1:10" s="2467" customFormat="1">
      <c r="A37" s="2468"/>
      <c r="B37" s="2482" t="s">
        <v>5991</v>
      </c>
      <c r="C37" s="2483"/>
      <c r="D37" s="2483"/>
      <c r="E37" s="2484"/>
      <c r="F37" s="2483"/>
      <c r="G37" s="2468"/>
      <c r="H37" s="2470"/>
      <c r="I37" s="2470"/>
      <c r="J37" s="2470"/>
    </row>
    <row r="38" spans="1:10" s="2467" customFormat="1">
      <c r="A38" s="2468"/>
      <c r="B38" s="2478" t="s">
        <v>5992</v>
      </c>
      <c r="C38" s="2470">
        <v>10</v>
      </c>
      <c r="D38" s="2470" t="s">
        <v>5983</v>
      </c>
      <c r="E38" s="2484"/>
      <c r="F38" s="2483"/>
      <c r="G38" s="2485">
        <f>5000*10</f>
        <v>50000</v>
      </c>
      <c r="H38" s="2484" t="s">
        <v>1405</v>
      </c>
      <c r="I38" s="2486">
        <v>23529</v>
      </c>
      <c r="J38" s="2484" t="s">
        <v>5993</v>
      </c>
    </row>
    <row r="39" spans="1:10" s="2467" customFormat="1">
      <c r="A39" s="2472"/>
      <c r="B39" s="2487"/>
      <c r="C39" s="2470">
        <v>1</v>
      </c>
      <c r="D39" s="2470" t="s">
        <v>5985</v>
      </c>
      <c r="E39" s="2470" t="s">
        <v>40</v>
      </c>
      <c r="F39" s="2488"/>
      <c r="G39" s="2489"/>
      <c r="H39" s="2490"/>
      <c r="I39" s="2490"/>
      <c r="J39" s="2490" t="s">
        <v>1408</v>
      </c>
    </row>
    <row r="40" spans="1:10" s="2467" customFormat="1">
      <c r="A40" s="2491"/>
      <c r="B40" s="2492" t="s">
        <v>1411</v>
      </c>
      <c r="C40" s="328"/>
      <c r="D40" s="328"/>
      <c r="E40" s="2442"/>
      <c r="F40" s="328"/>
      <c r="G40" s="540"/>
      <c r="H40" s="2442"/>
      <c r="I40" s="2442"/>
      <c r="J40" s="2442" t="s">
        <v>1385</v>
      </c>
    </row>
    <row r="41" spans="1:10" s="2467" customFormat="1">
      <c r="A41" s="2463"/>
      <c r="B41" s="2493" t="s">
        <v>5994</v>
      </c>
      <c r="C41" s="2466">
        <v>18</v>
      </c>
      <c r="D41" s="2466" t="s">
        <v>5983</v>
      </c>
      <c r="E41" s="2443" t="s">
        <v>132</v>
      </c>
      <c r="F41" s="2481"/>
      <c r="G41" s="2494">
        <f>18*240*5</f>
        <v>21600</v>
      </c>
      <c r="H41" s="2443" t="s">
        <v>1405</v>
      </c>
      <c r="I41" s="2443" t="s">
        <v>1414</v>
      </c>
      <c r="J41" s="2443" t="s">
        <v>1395</v>
      </c>
    </row>
    <row r="42" spans="1:10" s="2467" customFormat="1">
      <c r="A42" s="2472"/>
      <c r="B42" s="2488" t="s">
        <v>5995</v>
      </c>
      <c r="C42" s="2488"/>
      <c r="D42" s="2488"/>
      <c r="E42" s="2490"/>
      <c r="F42" s="2488"/>
      <c r="G42" s="2489"/>
      <c r="H42" s="2490"/>
      <c r="I42" s="2490"/>
      <c r="J42" s="2490" t="s">
        <v>1417</v>
      </c>
    </row>
    <row r="43" spans="1:10" s="2467" customFormat="1">
      <c r="A43" s="2491"/>
      <c r="B43" s="2460" t="s">
        <v>6003</v>
      </c>
      <c r="C43" s="328"/>
      <c r="D43" s="328"/>
      <c r="E43" s="2442"/>
      <c r="F43" s="328"/>
      <c r="G43" s="540"/>
      <c r="H43" s="328"/>
      <c r="I43" s="328"/>
      <c r="J43" s="328"/>
    </row>
    <row r="44" spans="1:10" s="533" customFormat="1">
      <c r="A44" s="820"/>
      <c r="B44" s="2495" t="s">
        <v>2957</v>
      </c>
      <c r="C44" s="327"/>
      <c r="D44" s="327"/>
      <c r="E44" s="327"/>
      <c r="F44" s="837"/>
      <c r="G44" s="838"/>
      <c r="H44" s="820"/>
      <c r="I44" s="681"/>
      <c r="J44" s="327"/>
    </row>
    <row r="45" spans="1:10" s="533" customFormat="1" ht="21">
      <c r="A45" s="820"/>
      <c r="B45" s="2495" t="s">
        <v>2958</v>
      </c>
      <c r="C45" s="327">
        <v>2</v>
      </c>
      <c r="D45" s="327" t="s">
        <v>5983</v>
      </c>
      <c r="E45" s="327"/>
      <c r="F45" s="839">
        <v>1</v>
      </c>
      <c r="G45" s="838">
        <f>2*12000</f>
        <v>24000</v>
      </c>
      <c r="H45" s="840" t="s">
        <v>319</v>
      </c>
      <c r="I45" s="2442" t="s">
        <v>1691</v>
      </c>
      <c r="J45" s="327" t="s">
        <v>1781</v>
      </c>
    </row>
    <row r="46" spans="1:10" s="533" customFormat="1" ht="21">
      <c r="A46" s="820"/>
      <c r="B46" s="2496" t="s">
        <v>2959</v>
      </c>
      <c r="C46" s="826">
        <v>2</v>
      </c>
      <c r="D46" s="826" t="s">
        <v>5983</v>
      </c>
      <c r="E46" s="327" t="s">
        <v>350</v>
      </c>
      <c r="F46" s="820"/>
      <c r="G46" s="838">
        <v>35000</v>
      </c>
      <c r="H46" s="840" t="s">
        <v>319</v>
      </c>
      <c r="I46" s="2442" t="s">
        <v>1691</v>
      </c>
      <c r="J46" s="327"/>
    </row>
    <row r="47" spans="1:10" s="532" customFormat="1" ht="21">
      <c r="A47" s="831"/>
      <c r="B47" s="2496" t="s">
        <v>2960</v>
      </c>
      <c r="C47" s="826">
        <v>4</v>
      </c>
      <c r="D47" s="826" t="s">
        <v>5983</v>
      </c>
      <c r="E47" s="327" t="s">
        <v>350</v>
      </c>
      <c r="F47" s="831"/>
      <c r="G47" s="841">
        <v>180000</v>
      </c>
      <c r="H47" s="840" t="s">
        <v>319</v>
      </c>
      <c r="I47" s="2442" t="s">
        <v>1691</v>
      </c>
      <c r="J47" s="842"/>
    </row>
    <row r="48" spans="1:10" s="533" customFormat="1" ht="21">
      <c r="A48" s="820"/>
      <c r="B48" s="2497" t="s">
        <v>2961</v>
      </c>
      <c r="C48" s="826">
        <v>1</v>
      </c>
      <c r="D48" s="826" t="s">
        <v>5983</v>
      </c>
      <c r="E48" s="327" t="s">
        <v>40</v>
      </c>
      <c r="F48" s="837" t="s">
        <v>2962</v>
      </c>
      <c r="G48" s="832">
        <v>4500</v>
      </c>
      <c r="H48" s="840" t="s">
        <v>319</v>
      </c>
      <c r="I48" s="2442" t="s">
        <v>1691</v>
      </c>
      <c r="J48" s="826" t="s">
        <v>1781</v>
      </c>
    </row>
    <row r="49" spans="1:10" s="533" customFormat="1">
      <c r="A49" s="820"/>
      <c r="B49" s="2497" t="s">
        <v>2963</v>
      </c>
      <c r="C49" s="826"/>
      <c r="D49" s="826"/>
      <c r="E49" s="826"/>
      <c r="F49" s="837" t="s">
        <v>2964</v>
      </c>
      <c r="G49" s="832"/>
      <c r="H49" s="829"/>
      <c r="I49" s="836"/>
      <c r="J49" s="826"/>
    </row>
    <row r="50" spans="1:10" s="533" customFormat="1" ht="37.5">
      <c r="A50" s="820"/>
      <c r="B50" s="2498" t="s">
        <v>2965</v>
      </c>
      <c r="C50" s="846">
        <v>2</v>
      </c>
      <c r="D50" s="846" t="s">
        <v>5983</v>
      </c>
      <c r="E50" s="843" t="s">
        <v>40</v>
      </c>
      <c r="F50" s="2499" t="s">
        <v>5996</v>
      </c>
      <c r="G50" s="844">
        <f>SUM(C50*50000)</f>
        <v>100000</v>
      </c>
      <c r="H50" s="845" t="s">
        <v>319</v>
      </c>
      <c r="I50" s="843" t="s">
        <v>1691</v>
      </c>
      <c r="J50" s="846" t="s">
        <v>2966</v>
      </c>
    </row>
    <row r="51" spans="1:10" s="533" customFormat="1" ht="37.5">
      <c r="A51" s="820"/>
      <c r="B51" s="2500" t="s">
        <v>2967</v>
      </c>
      <c r="C51" s="846">
        <v>3</v>
      </c>
      <c r="D51" s="846" t="s">
        <v>5983</v>
      </c>
      <c r="E51" s="843" t="s">
        <v>40</v>
      </c>
      <c r="F51" s="2499" t="s">
        <v>5996</v>
      </c>
      <c r="G51" s="844">
        <f>SUM(C51*50000)</f>
        <v>150000</v>
      </c>
      <c r="H51" s="845" t="s">
        <v>319</v>
      </c>
      <c r="I51" s="843" t="s">
        <v>1691</v>
      </c>
      <c r="J51" s="846" t="s">
        <v>2968</v>
      </c>
    </row>
    <row r="52" spans="1:10">
      <c r="A52" s="328">
        <v>2</v>
      </c>
      <c r="B52" s="538" t="s">
        <v>2969</v>
      </c>
      <c r="C52" s="2442"/>
      <c r="D52" s="2442"/>
      <c r="E52" s="2442"/>
      <c r="F52" s="2442"/>
      <c r="G52" s="540"/>
      <c r="H52" s="328"/>
      <c r="I52" s="2442"/>
      <c r="J52" s="328"/>
    </row>
    <row r="53" spans="1:10" ht="21">
      <c r="A53" s="328"/>
      <c r="B53" s="553" t="s">
        <v>1771</v>
      </c>
      <c r="C53" s="2442">
        <f>155+70</f>
        <v>225</v>
      </c>
      <c r="D53" s="2442" t="s">
        <v>5983</v>
      </c>
      <c r="E53" s="2442" t="s">
        <v>350</v>
      </c>
      <c r="F53" s="2501">
        <v>1</v>
      </c>
      <c r="G53" s="540"/>
      <c r="H53" s="328"/>
      <c r="I53" s="2442"/>
      <c r="J53" s="328"/>
    </row>
    <row r="54" spans="1:10" ht="21">
      <c r="A54" s="328"/>
      <c r="B54" s="553" t="s">
        <v>1772</v>
      </c>
      <c r="C54" s="2442">
        <f t="shared" ref="C54:C55" si="0">155+70</f>
        <v>225</v>
      </c>
      <c r="D54" s="2442" t="s">
        <v>5983</v>
      </c>
      <c r="E54" s="2442" t="s">
        <v>350</v>
      </c>
      <c r="F54" s="2501">
        <v>1</v>
      </c>
      <c r="G54" s="540"/>
      <c r="H54" s="328"/>
      <c r="I54" s="2442"/>
      <c r="J54" s="328"/>
    </row>
    <row r="55" spans="1:10" ht="21">
      <c r="A55" s="328"/>
      <c r="B55" s="553" t="s">
        <v>1773</v>
      </c>
      <c r="C55" s="2442">
        <f t="shared" si="0"/>
        <v>225</v>
      </c>
      <c r="D55" s="2442" t="s">
        <v>5983</v>
      </c>
      <c r="E55" s="2442" t="s">
        <v>350</v>
      </c>
      <c r="F55" s="2501">
        <v>1</v>
      </c>
      <c r="G55" s="540"/>
      <c r="H55" s="328"/>
      <c r="I55" s="2442"/>
      <c r="J55" s="328"/>
    </row>
    <row r="56" spans="1:10" ht="21">
      <c r="A56" s="328"/>
      <c r="B56" s="553" t="s">
        <v>1774</v>
      </c>
      <c r="C56" s="2442"/>
      <c r="D56" s="2442"/>
      <c r="E56" s="2442"/>
      <c r="F56" s="2442"/>
      <c r="G56" s="540"/>
      <c r="H56" s="328"/>
      <c r="I56" s="2442"/>
      <c r="J56" s="328"/>
    </row>
    <row r="57" spans="1:10" ht="21">
      <c r="A57" s="328"/>
      <c r="B57" s="553" t="s">
        <v>1775</v>
      </c>
      <c r="C57" s="2442"/>
      <c r="D57" s="2442"/>
      <c r="E57" s="2442"/>
      <c r="F57" s="2442"/>
      <c r="G57" s="540"/>
      <c r="H57" s="328"/>
      <c r="I57" s="2442"/>
      <c r="J57" s="328"/>
    </row>
    <row r="58" spans="1:10" ht="21">
      <c r="A58" s="328"/>
      <c r="B58" s="553" t="s">
        <v>1776</v>
      </c>
      <c r="C58" s="2442">
        <v>1</v>
      </c>
      <c r="D58" s="2442" t="s">
        <v>5983</v>
      </c>
      <c r="E58" s="2442" t="s">
        <v>350</v>
      </c>
      <c r="F58" s="2501">
        <v>1</v>
      </c>
      <c r="G58" s="540"/>
      <c r="H58" s="328"/>
      <c r="I58" s="2442"/>
      <c r="J58" s="328"/>
    </row>
    <row r="59" spans="1:10" ht="21">
      <c r="A59" s="328"/>
      <c r="B59" s="553" t="s">
        <v>1777</v>
      </c>
      <c r="C59" s="2442">
        <v>1</v>
      </c>
      <c r="D59" s="2442" t="s">
        <v>5983</v>
      </c>
      <c r="E59" s="2442" t="s">
        <v>350</v>
      </c>
      <c r="F59" s="2501">
        <v>1</v>
      </c>
      <c r="G59" s="540"/>
      <c r="H59" s="328"/>
      <c r="I59" s="2442"/>
      <c r="J59" s="328"/>
    </row>
    <row r="60" spans="1:10" ht="21">
      <c r="A60" s="328"/>
      <c r="B60" s="553" t="s">
        <v>1778</v>
      </c>
      <c r="C60" s="2442"/>
      <c r="D60" s="2442"/>
      <c r="E60" s="2442"/>
      <c r="F60" s="2501"/>
      <c r="G60" s="540"/>
      <c r="H60" s="328"/>
      <c r="I60" s="2442"/>
      <c r="J60" s="328"/>
    </row>
    <row r="61" spans="1:10" ht="21">
      <c r="A61" s="328"/>
      <c r="B61" s="553" t="s">
        <v>1779</v>
      </c>
      <c r="C61" s="2442">
        <f t="shared" ref="C61:C62" si="1">155+70</f>
        <v>225</v>
      </c>
      <c r="D61" s="2442" t="s">
        <v>5983</v>
      </c>
      <c r="E61" s="2442" t="s">
        <v>350</v>
      </c>
      <c r="F61" s="2501">
        <v>1</v>
      </c>
      <c r="G61" s="2502">
        <v>132030</v>
      </c>
      <c r="H61" s="2442" t="s">
        <v>319</v>
      </c>
      <c r="I61" s="2442" t="s">
        <v>1780</v>
      </c>
      <c r="J61" s="2442" t="s">
        <v>1781</v>
      </c>
    </row>
    <row r="62" spans="1:10" ht="21">
      <c r="A62" s="328"/>
      <c r="B62" s="553" t="s">
        <v>1782</v>
      </c>
      <c r="C62" s="2442">
        <f t="shared" si="1"/>
        <v>225</v>
      </c>
      <c r="D62" s="2442" t="s">
        <v>5983</v>
      </c>
      <c r="E62" s="2442" t="s">
        <v>350</v>
      </c>
      <c r="F62" s="2501">
        <v>1</v>
      </c>
      <c r="G62" s="540">
        <f>C62*130</f>
        <v>29250</v>
      </c>
      <c r="H62" s="2442" t="s">
        <v>319</v>
      </c>
      <c r="I62" s="539">
        <v>23468</v>
      </c>
      <c r="J62" s="2442" t="s">
        <v>1781</v>
      </c>
    </row>
    <row r="63" spans="1:10" ht="21">
      <c r="A63" s="328"/>
      <c r="B63" s="555" t="s">
        <v>1783</v>
      </c>
      <c r="C63" s="2442">
        <v>155</v>
      </c>
      <c r="D63" s="2442" t="s">
        <v>5983</v>
      </c>
      <c r="E63" s="2442" t="s">
        <v>40</v>
      </c>
      <c r="F63" s="2501">
        <v>1</v>
      </c>
      <c r="G63" s="540">
        <f t="shared" ref="G63:G64" si="2">C63*130</f>
        <v>20150</v>
      </c>
      <c r="H63" s="2442" t="s">
        <v>319</v>
      </c>
      <c r="I63" s="539"/>
      <c r="J63" s="2442" t="s">
        <v>1781</v>
      </c>
    </row>
    <row r="64" spans="1:10" ht="21">
      <c r="A64" s="328"/>
      <c r="B64" s="555" t="s">
        <v>1784</v>
      </c>
      <c r="C64" s="2442">
        <v>155</v>
      </c>
      <c r="D64" s="2442" t="s">
        <v>5983</v>
      </c>
      <c r="E64" s="2442" t="s">
        <v>40</v>
      </c>
      <c r="F64" s="2501">
        <v>1</v>
      </c>
      <c r="G64" s="540">
        <f t="shared" si="2"/>
        <v>20150</v>
      </c>
      <c r="H64" s="2442" t="s">
        <v>319</v>
      </c>
      <c r="I64" s="539"/>
      <c r="J64" s="2442" t="s">
        <v>1781</v>
      </c>
    </row>
    <row r="65" spans="1:10" ht="21">
      <c r="A65" s="328"/>
      <c r="B65" s="555" t="s">
        <v>1785</v>
      </c>
      <c r="C65" s="2442">
        <v>6</v>
      </c>
      <c r="D65" s="2442" t="s">
        <v>5997</v>
      </c>
      <c r="E65" s="2442" t="s">
        <v>1786</v>
      </c>
      <c r="F65" s="2501">
        <v>1</v>
      </c>
      <c r="G65" s="540">
        <f>C65*1000</f>
        <v>6000</v>
      </c>
      <c r="H65" s="2442" t="s">
        <v>319</v>
      </c>
      <c r="I65" s="539"/>
      <c r="J65" s="2442" t="s">
        <v>1781</v>
      </c>
    </row>
    <row r="66" spans="1:10" ht="21">
      <c r="A66" s="328"/>
      <c r="B66" s="555" t="s">
        <v>1787</v>
      </c>
      <c r="C66" s="2442">
        <v>155</v>
      </c>
      <c r="D66" s="2442" t="s">
        <v>5983</v>
      </c>
      <c r="E66" s="2442" t="s">
        <v>40</v>
      </c>
      <c r="F66" s="2501">
        <v>1</v>
      </c>
      <c r="G66" s="540">
        <f t="shared" ref="G66:G68" si="3">C66*130</f>
        <v>20150</v>
      </c>
      <c r="H66" s="2442" t="s">
        <v>319</v>
      </c>
      <c r="I66" s="539"/>
      <c r="J66" s="2442" t="s">
        <v>1781</v>
      </c>
    </row>
    <row r="67" spans="1:10" s="231" customFormat="1">
      <c r="A67" s="237"/>
      <c r="B67" s="2503" t="s">
        <v>5998</v>
      </c>
      <c r="C67" s="2504">
        <v>155</v>
      </c>
      <c r="D67" s="2442" t="s">
        <v>5983</v>
      </c>
      <c r="E67" s="2504" t="s">
        <v>40</v>
      </c>
      <c r="F67" s="2505">
        <v>1</v>
      </c>
      <c r="G67" s="2506">
        <f>155*75*4</f>
        <v>46500</v>
      </c>
      <c r="H67" s="2504" t="s">
        <v>319</v>
      </c>
      <c r="I67" s="2507"/>
      <c r="J67" s="2504" t="s">
        <v>1457</v>
      </c>
    </row>
    <row r="68" spans="1:10" ht="21">
      <c r="A68" s="328"/>
      <c r="B68" s="553" t="s">
        <v>1788</v>
      </c>
      <c r="C68" s="2442">
        <f t="shared" ref="C68:C70" si="4">155+70</f>
        <v>225</v>
      </c>
      <c r="D68" s="2442" t="s">
        <v>5983</v>
      </c>
      <c r="E68" s="2442" t="s">
        <v>350</v>
      </c>
      <c r="F68" s="2501">
        <v>1</v>
      </c>
      <c r="G68" s="540">
        <f t="shared" si="3"/>
        <v>29250</v>
      </c>
      <c r="H68" s="2442" t="s">
        <v>319</v>
      </c>
      <c r="I68" s="539"/>
      <c r="J68" s="2442" t="s">
        <v>1781</v>
      </c>
    </row>
    <row r="69" spans="1:10" ht="42.75" customHeight="1">
      <c r="A69" s="328"/>
      <c r="B69" s="2508" t="s">
        <v>1789</v>
      </c>
      <c r="C69" s="2442">
        <f t="shared" si="4"/>
        <v>225</v>
      </c>
      <c r="D69" s="2442" t="s">
        <v>5983</v>
      </c>
      <c r="E69" s="2442" t="s">
        <v>40</v>
      </c>
      <c r="F69" s="2501">
        <v>1</v>
      </c>
      <c r="G69" s="540"/>
      <c r="H69" s="2442" t="s">
        <v>319</v>
      </c>
      <c r="I69" s="539"/>
      <c r="J69" s="2442" t="s">
        <v>1781</v>
      </c>
    </row>
    <row r="70" spans="1:10" ht="49.5" customHeight="1">
      <c r="A70" s="328"/>
      <c r="B70" s="2508" t="s">
        <v>1790</v>
      </c>
      <c r="C70" s="2442">
        <f t="shared" si="4"/>
        <v>225</v>
      </c>
      <c r="D70" s="2442" t="s">
        <v>5983</v>
      </c>
      <c r="E70" s="2442" t="s">
        <v>40</v>
      </c>
      <c r="F70" s="2501">
        <v>1</v>
      </c>
      <c r="G70" s="540"/>
      <c r="H70" s="2442" t="s">
        <v>319</v>
      </c>
      <c r="I70" s="539"/>
      <c r="J70" s="2442" t="s">
        <v>1781</v>
      </c>
    </row>
    <row r="71" spans="1:10" ht="19.5" thickBot="1">
      <c r="F71" s="2509" t="s">
        <v>1912</v>
      </c>
      <c r="G71" s="2511">
        <f>SUM(G24:G70)</f>
        <v>893630</v>
      </c>
    </row>
    <row r="72" spans="1:10" ht="19.5" thickTop="1"/>
  </sheetData>
  <mergeCells count="12">
    <mergeCell ref="J18:J19"/>
    <mergeCell ref="A1:H1"/>
    <mergeCell ref="A2:H2"/>
    <mergeCell ref="A3:B3"/>
    <mergeCell ref="A18:A19"/>
    <mergeCell ref="B18:B19"/>
    <mergeCell ref="C18:C19"/>
    <mergeCell ref="D18:D19"/>
    <mergeCell ref="E18:E19"/>
    <mergeCell ref="F18:F19"/>
    <mergeCell ref="G18:H18"/>
    <mergeCell ref="I18:I19"/>
  </mergeCells>
  <pageMargins left="0.7" right="0.7" top="0.75" bottom="0.75" header="0.3" footer="0.3"/>
  <pageSetup paperSize="9" orientation="portrait" horizontalDpi="4294967293" verticalDpi="0"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5"/>
  <sheetViews>
    <sheetView topLeftCell="A286" workbookViewId="0">
      <selection activeCell="B19" sqref="B19"/>
    </sheetView>
  </sheetViews>
  <sheetFormatPr defaultRowHeight="18.75"/>
  <cols>
    <col min="1" max="1" width="5.25" style="2610" customWidth="1"/>
    <col min="2" max="2" width="49.125" style="2610" customWidth="1"/>
    <col min="3" max="3" width="18.625" style="2610" customWidth="1"/>
    <col min="4" max="4" width="11.875" style="2610" bestFit="1" customWidth="1"/>
    <col min="5" max="5" width="9.875" style="2610" customWidth="1"/>
    <col min="6" max="6" width="7.25" style="2610" customWidth="1"/>
    <col min="7" max="7" width="7" style="2610" customWidth="1"/>
    <col min="8" max="8" width="10.375" style="2610" customWidth="1"/>
    <col min="9" max="9" width="17.625" style="2610" customWidth="1"/>
    <col min="10" max="256" width="9" style="2610"/>
    <col min="257" max="257" width="5.25" style="2610" customWidth="1"/>
    <col min="258" max="258" width="48.125" style="2610" customWidth="1"/>
    <col min="259" max="259" width="12.375" style="2610" customWidth="1"/>
    <col min="260" max="260" width="11.875" style="2610" bestFit="1" customWidth="1"/>
    <col min="261" max="261" width="9.875" style="2610" customWidth="1"/>
    <col min="262" max="262" width="7.25" style="2610" customWidth="1"/>
    <col min="263" max="263" width="7" style="2610" customWidth="1"/>
    <col min="264" max="264" width="10.375" style="2610" customWidth="1"/>
    <col min="265" max="265" width="8.375" style="2610" customWidth="1"/>
    <col min="266" max="512" width="9" style="2610"/>
    <col min="513" max="513" width="5.25" style="2610" customWidth="1"/>
    <col min="514" max="514" width="48.125" style="2610" customWidth="1"/>
    <col min="515" max="515" width="12.375" style="2610" customWidth="1"/>
    <col min="516" max="516" width="11.875" style="2610" bestFit="1" customWidth="1"/>
    <col min="517" max="517" width="9.875" style="2610" customWidth="1"/>
    <col min="518" max="518" width="7.25" style="2610" customWidth="1"/>
    <col min="519" max="519" width="7" style="2610" customWidth="1"/>
    <col min="520" max="520" width="10.375" style="2610" customWidth="1"/>
    <col min="521" max="521" width="8.375" style="2610" customWidth="1"/>
    <col min="522" max="768" width="9" style="2610"/>
    <col min="769" max="769" width="5.25" style="2610" customWidth="1"/>
    <col min="770" max="770" width="48.125" style="2610" customWidth="1"/>
    <col min="771" max="771" width="12.375" style="2610" customWidth="1"/>
    <col min="772" max="772" width="11.875" style="2610" bestFit="1" customWidth="1"/>
    <col min="773" max="773" width="9.875" style="2610" customWidth="1"/>
    <col min="774" max="774" width="7.25" style="2610" customWidth="1"/>
    <col min="775" max="775" width="7" style="2610" customWidth="1"/>
    <col min="776" max="776" width="10.375" style="2610" customWidth="1"/>
    <col min="777" max="777" width="8.375" style="2610" customWidth="1"/>
    <col min="778" max="1024" width="9" style="2610"/>
    <col min="1025" max="1025" width="5.25" style="2610" customWidth="1"/>
    <col min="1026" max="1026" width="48.125" style="2610" customWidth="1"/>
    <col min="1027" max="1027" width="12.375" style="2610" customWidth="1"/>
    <col min="1028" max="1028" width="11.875" style="2610" bestFit="1" customWidth="1"/>
    <col min="1029" max="1029" width="9.875" style="2610" customWidth="1"/>
    <col min="1030" max="1030" width="7.25" style="2610" customWidth="1"/>
    <col min="1031" max="1031" width="7" style="2610" customWidth="1"/>
    <col min="1032" max="1032" width="10.375" style="2610" customWidth="1"/>
    <col min="1033" max="1033" width="8.375" style="2610" customWidth="1"/>
    <col min="1034" max="1280" width="9" style="2610"/>
    <col min="1281" max="1281" width="5.25" style="2610" customWidth="1"/>
    <col min="1282" max="1282" width="48.125" style="2610" customWidth="1"/>
    <col min="1283" max="1283" width="12.375" style="2610" customWidth="1"/>
    <col min="1284" max="1284" width="11.875" style="2610" bestFit="1" customWidth="1"/>
    <col min="1285" max="1285" width="9.875" style="2610" customWidth="1"/>
    <col min="1286" max="1286" width="7.25" style="2610" customWidth="1"/>
    <col min="1287" max="1287" width="7" style="2610" customWidth="1"/>
    <col min="1288" max="1288" width="10.375" style="2610" customWidth="1"/>
    <col min="1289" max="1289" width="8.375" style="2610" customWidth="1"/>
    <col min="1290" max="1536" width="9" style="2610"/>
    <col min="1537" max="1537" width="5.25" style="2610" customWidth="1"/>
    <col min="1538" max="1538" width="48.125" style="2610" customWidth="1"/>
    <col min="1539" max="1539" width="12.375" style="2610" customWidth="1"/>
    <col min="1540" max="1540" width="11.875" style="2610" bestFit="1" customWidth="1"/>
    <col min="1541" max="1541" width="9.875" style="2610" customWidth="1"/>
    <col min="1542" max="1542" width="7.25" style="2610" customWidth="1"/>
    <col min="1543" max="1543" width="7" style="2610" customWidth="1"/>
    <col min="1544" max="1544" width="10.375" style="2610" customWidth="1"/>
    <col min="1545" max="1545" width="8.375" style="2610" customWidth="1"/>
    <col min="1546" max="1792" width="9" style="2610"/>
    <col min="1793" max="1793" width="5.25" style="2610" customWidth="1"/>
    <col min="1794" max="1794" width="48.125" style="2610" customWidth="1"/>
    <col min="1795" max="1795" width="12.375" style="2610" customWidth="1"/>
    <col min="1796" max="1796" width="11.875" style="2610" bestFit="1" customWidth="1"/>
    <col min="1797" max="1797" width="9.875" style="2610" customWidth="1"/>
    <col min="1798" max="1798" width="7.25" style="2610" customWidth="1"/>
    <col min="1799" max="1799" width="7" style="2610" customWidth="1"/>
    <col min="1800" max="1800" width="10.375" style="2610" customWidth="1"/>
    <col min="1801" max="1801" width="8.375" style="2610" customWidth="1"/>
    <col min="1802" max="2048" width="9" style="2610"/>
    <col min="2049" max="2049" width="5.25" style="2610" customWidth="1"/>
    <col min="2050" max="2050" width="48.125" style="2610" customWidth="1"/>
    <col min="2051" max="2051" width="12.375" style="2610" customWidth="1"/>
    <col min="2052" max="2052" width="11.875" style="2610" bestFit="1" customWidth="1"/>
    <col min="2053" max="2053" width="9.875" style="2610" customWidth="1"/>
    <col min="2054" max="2054" width="7.25" style="2610" customWidth="1"/>
    <col min="2055" max="2055" width="7" style="2610" customWidth="1"/>
    <col min="2056" max="2056" width="10.375" style="2610" customWidth="1"/>
    <col min="2057" max="2057" width="8.375" style="2610" customWidth="1"/>
    <col min="2058" max="2304" width="9" style="2610"/>
    <col min="2305" max="2305" width="5.25" style="2610" customWidth="1"/>
    <col min="2306" max="2306" width="48.125" style="2610" customWidth="1"/>
    <col min="2307" max="2307" width="12.375" style="2610" customWidth="1"/>
    <col min="2308" max="2308" width="11.875" style="2610" bestFit="1" customWidth="1"/>
    <col min="2309" max="2309" width="9.875" style="2610" customWidth="1"/>
    <col min="2310" max="2310" width="7.25" style="2610" customWidth="1"/>
    <col min="2311" max="2311" width="7" style="2610" customWidth="1"/>
    <col min="2312" max="2312" width="10.375" style="2610" customWidth="1"/>
    <col min="2313" max="2313" width="8.375" style="2610" customWidth="1"/>
    <col min="2314" max="2560" width="9" style="2610"/>
    <col min="2561" max="2561" width="5.25" style="2610" customWidth="1"/>
    <col min="2562" max="2562" width="48.125" style="2610" customWidth="1"/>
    <col min="2563" max="2563" width="12.375" style="2610" customWidth="1"/>
    <col min="2564" max="2564" width="11.875" style="2610" bestFit="1" customWidth="1"/>
    <col min="2565" max="2565" width="9.875" style="2610" customWidth="1"/>
    <col min="2566" max="2566" width="7.25" style="2610" customWidth="1"/>
    <col min="2567" max="2567" width="7" style="2610" customWidth="1"/>
    <col min="2568" max="2568" width="10.375" style="2610" customWidth="1"/>
    <col min="2569" max="2569" width="8.375" style="2610" customWidth="1"/>
    <col min="2570" max="2816" width="9" style="2610"/>
    <col min="2817" max="2817" width="5.25" style="2610" customWidth="1"/>
    <col min="2818" max="2818" width="48.125" style="2610" customWidth="1"/>
    <col min="2819" max="2819" width="12.375" style="2610" customWidth="1"/>
    <col min="2820" max="2820" width="11.875" style="2610" bestFit="1" customWidth="1"/>
    <col min="2821" max="2821" width="9.875" style="2610" customWidth="1"/>
    <col min="2822" max="2822" width="7.25" style="2610" customWidth="1"/>
    <col min="2823" max="2823" width="7" style="2610" customWidth="1"/>
    <col min="2824" max="2824" width="10.375" style="2610" customWidth="1"/>
    <col min="2825" max="2825" width="8.375" style="2610" customWidth="1"/>
    <col min="2826" max="3072" width="9" style="2610"/>
    <col min="3073" max="3073" width="5.25" style="2610" customWidth="1"/>
    <col min="3074" max="3074" width="48.125" style="2610" customWidth="1"/>
    <col min="3075" max="3075" width="12.375" style="2610" customWidth="1"/>
    <col min="3076" max="3076" width="11.875" style="2610" bestFit="1" customWidth="1"/>
    <col min="3077" max="3077" width="9.875" style="2610" customWidth="1"/>
    <col min="3078" max="3078" width="7.25" style="2610" customWidth="1"/>
    <col min="3079" max="3079" width="7" style="2610" customWidth="1"/>
    <col min="3080" max="3080" width="10.375" style="2610" customWidth="1"/>
    <col min="3081" max="3081" width="8.375" style="2610" customWidth="1"/>
    <col min="3082" max="3328" width="9" style="2610"/>
    <col min="3329" max="3329" width="5.25" style="2610" customWidth="1"/>
    <col min="3330" max="3330" width="48.125" style="2610" customWidth="1"/>
    <col min="3331" max="3331" width="12.375" style="2610" customWidth="1"/>
    <col min="3332" max="3332" width="11.875" style="2610" bestFit="1" customWidth="1"/>
    <col min="3333" max="3333" width="9.875" style="2610" customWidth="1"/>
    <col min="3334" max="3334" width="7.25" style="2610" customWidth="1"/>
    <col min="3335" max="3335" width="7" style="2610" customWidth="1"/>
    <col min="3336" max="3336" width="10.375" style="2610" customWidth="1"/>
    <col min="3337" max="3337" width="8.375" style="2610" customWidth="1"/>
    <col min="3338" max="3584" width="9" style="2610"/>
    <col min="3585" max="3585" width="5.25" style="2610" customWidth="1"/>
    <col min="3586" max="3586" width="48.125" style="2610" customWidth="1"/>
    <col min="3587" max="3587" width="12.375" style="2610" customWidth="1"/>
    <col min="3588" max="3588" width="11.875" style="2610" bestFit="1" customWidth="1"/>
    <col min="3589" max="3589" width="9.875" style="2610" customWidth="1"/>
    <col min="3590" max="3590" width="7.25" style="2610" customWidth="1"/>
    <col min="3591" max="3591" width="7" style="2610" customWidth="1"/>
    <col min="3592" max="3592" width="10.375" style="2610" customWidth="1"/>
    <col min="3593" max="3593" width="8.375" style="2610" customWidth="1"/>
    <col min="3594" max="3840" width="9" style="2610"/>
    <col min="3841" max="3841" width="5.25" style="2610" customWidth="1"/>
    <col min="3842" max="3842" width="48.125" style="2610" customWidth="1"/>
    <col min="3843" max="3843" width="12.375" style="2610" customWidth="1"/>
    <col min="3844" max="3844" width="11.875" style="2610" bestFit="1" customWidth="1"/>
    <col min="3845" max="3845" width="9.875" style="2610" customWidth="1"/>
    <col min="3846" max="3846" width="7.25" style="2610" customWidth="1"/>
    <col min="3847" max="3847" width="7" style="2610" customWidth="1"/>
    <col min="3848" max="3848" width="10.375" style="2610" customWidth="1"/>
    <col min="3849" max="3849" width="8.375" style="2610" customWidth="1"/>
    <col min="3850" max="4096" width="9" style="2610"/>
    <col min="4097" max="4097" width="5.25" style="2610" customWidth="1"/>
    <col min="4098" max="4098" width="48.125" style="2610" customWidth="1"/>
    <col min="4099" max="4099" width="12.375" style="2610" customWidth="1"/>
    <col min="4100" max="4100" width="11.875" style="2610" bestFit="1" customWidth="1"/>
    <col min="4101" max="4101" width="9.875" style="2610" customWidth="1"/>
    <col min="4102" max="4102" width="7.25" style="2610" customWidth="1"/>
    <col min="4103" max="4103" width="7" style="2610" customWidth="1"/>
    <col min="4104" max="4104" width="10.375" style="2610" customWidth="1"/>
    <col min="4105" max="4105" width="8.375" style="2610" customWidth="1"/>
    <col min="4106" max="4352" width="9" style="2610"/>
    <col min="4353" max="4353" width="5.25" style="2610" customWidth="1"/>
    <col min="4354" max="4354" width="48.125" style="2610" customWidth="1"/>
    <col min="4355" max="4355" width="12.375" style="2610" customWidth="1"/>
    <col min="4356" max="4356" width="11.875" style="2610" bestFit="1" customWidth="1"/>
    <col min="4357" max="4357" width="9.875" style="2610" customWidth="1"/>
    <col min="4358" max="4358" width="7.25" style="2610" customWidth="1"/>
    <col min="4359" max="4359" width="7" style="2610" customWidth="1"/>
    <col min="4360" max="4360" width="10.375" style="2610" customWidth="1"/>
    <col min="4361" max="4361" width="8.375" style="2610" customWidth="1"/>
    <col min="4362" max="4608" width="9" style="2610"/>
    <col min="4609" max="4609" width="5.25" style="2610" customWidth="1"/>
    <col min="4610" max="4610" width="48.125" style="2610" customWidth="1"/>
    <col min="4611" max="4611" width="12.375" style="2610" customWidth="1"/>
    <col min="4612" max="4612" width="11.875" style="2610" bestFit="1" customWidth="1"/>
    <col min="4613" max="4613" width="9.875" style="2610" customWidth="1"/>
    <col min="4614" max="4614" width="7.25" style="2610" customWidth="1"/>
    <col min="4615" max="4615" width="7" style="2610" customWidth="1"/>
    <col min="4616" max="4616" width="10.375" style="2610" customWidth="1"/>
    <col min="4617" max="4617" width="8.375" style="2610" customWidth="1"/>
    <col min="4618" max="4864" width="9" style="2610"/>
    <col min="4865" max="4865" width="5.25" style="2610" customWidth="1"/>
    <col min="4866" max="4866" width="48.125" style="2610" customWidth="1"/>
    <col min="4867" max="4867" width="12.375" style="2610" customWidth="1"/>
    <col min="4868" max="4868" width="11.875" style="2610" bestFit="1" customWidth="1"/>
    <col min="4869" max="4869" width="9.875" style="2610" customWidth="1"/>
    <col min="4870" max="4870" width="7.25" style="2610" customWidth="1"/>
    <col min="4871" max="4871" width="7" style="2610" customWidth="1"/>
    <col min="4872" max="4872" width="10.375" style="2610" customWidth="1"/>
    <col min="4873" max="4873" width="8.375" style="2610" customWidth="1"/>
    <col min="4874" max="5120" width="9" style="2610"/>
    <col min="5121" max="5121" width="5.25" style="2610" customWidth="1"/>
    <col min="5122" max="5122" width="48.125" style="2610" customWidth="1"/>
    <col min="5123" max="5123" width="12.375" style="2610" customWidth="1"/>
    <col min="5124" max="5124" width="11.875" style="2610" bestFit="1" customWidth="1"/>
    <col min="5125" max="5125" width="9.875" style="2610" customWidth="1"/>
    <col min="5126" max="5126" width="7.25" style="2610" customWidth="1"/>
    <col min="5127" max="5127" width="7" style="2610" customWidth="1"/>
    <col min="5128" max="5128" width="10.375" style="2610" customWidth="1"/>
    <col min="5129" max="5129" width="8.375" style="2610" customWidth="1"/>
    <col min="5130" max="5376" width="9" style="2610"/>
    <col min="5377" max="5377" width="5.25" style="2610" customWidth="1"/>
    <col min="5378" max="5378" width="48.125" style="2610" customWidth="1"/>
    <col min="5379" max="5379" width="12.375" style="2610" customWidth="1"/>
    <col min="5380" max="5380" width="11.875" style="2610" bestFit="1" customWidth="1"/>
    <col min="5381" max="5381" width="9.875" style="2610" customWidth="1"/>
    <col min="5382" max="5382" width="7.25" style="2610" customWidth="1"/>
    <col min="5383" max="5383" width="7" style="2610" customWidth="1"/>
    <col min="5384" max="5384" width="10.375" style="2610" customWidth="1"/>
    <col min="5385" max="5385" width="8.375" style="2610" customWidth="1"/>
    <col min="5386" max="5632" width="9" style="2610"/>
    <col min="5633" max="5633" width="5.25" style="2610" customWidth="1"/>
    <col min="5634" max="5634" width="48.125" style="2610" customWidth="1"/>
    <col min="5635" max="5635" width="12.375" style="2610" customWidth="1"/>
    <col min="5636" max="5636" width="11.875" style="2610" bestFit="1" customWidth="1"/>
    <col min="5637" max="5637" width="9.875" style="2610" customWidth="1"/>
    <col min="5638" max="5638" width="7.25" style="2610" customWidth="1"/>
    <col min="5639" max="5639" width="7" style="2610" customWidth="1"/>
    <col min="5640" max="5640" width="10.375" style="2610" customWidth="1"/>
    <col min="5641" max="5641" width="8.375" style="2610" customWidth="1"/>
    <col min="5642" max="5888" width="9" style="2610"/>
    <col min="5889" max="5889" width="5.25" style="2610" customWidth="1"/>
    <col min="5890" max="5890" width="48.125" style="2610" customWidth="1"/>
    <col min="5891" max="5891" width="12.375" style="2610" customWidth="1"/>
    <col min="5892" max="5892" width="11.875" style="2610" bestFit="1" customWidth="1"/>
    <col min="5893" max="5893" width="9.875" style="2610" customWidth="1"/>
    <col min="5894" max="5894" width="7.25" style="2610" customWidth="1"/>
    <col min="5895" max="5895" width="7" style="2610" customWidth="1"/>
    <col min="5896" max="5896" width="10.375" style="2610" customWidth="1"/>
    <col min="5897" max="5897" width="8.375" style="2610" customWidth="1"/>
    <col min="5898" max="6144" width="9" style="2610"/>
    <col min="6145" max="6145" width="5.25" style="2610" customWidth="1"/>
    <col min="6146" max="6146" width="48.125" style="2610" customWidth="1"/>
    <col min="6147" max="6147" width="12.375" style="2610" customWidth="1"/>
    <col min="6148" max="6148" width="11.875" style="2610" bestFit="1" customWidth="1"/>
    <col min="6149" max="6149" width="9.875" style="2610" customWidth="1"/>
    <col min="6150" max="6150" width="7.25" style="2610" customWidth="1"/>
    <col min="6151" max="6151" width="7" style="2610" customWidth="1"/>
    <col min="6152" max="6152" width="10.375" style="2610" customWidth="1"/>
    <col min="6153" max="6153" width="8.375" style="2610" customWidth="1"/>
    <col min="6154" max="6400" width="9" style="2610"/>
    <col min="6401" max="6401" width="5.25" style="2610" customWidth="1"/>
    <col min="6402" max="6402" width="48.125" style="2610" customWidth="1"/>
    <col min="6403" max="6403" width="12.375" style="2610" customWidth="1"/>
    <col min="6404" max="6404" width="11.875" style="2610" bestFit="1" customWidth="1"/>
    <col min="6405" max="6405" width="9.875" style="2610" customWidth="1"/>
    <col min="6406" max="6406" width="7.25" style="2610" customWidth="1"/>
    <col min="6407" max="6407" width="7" style="2610" customWidth="1"/>
    <col min="6408" max="6408" width="10.375" style="2610" customWidth="1"/>
    <col min="6409" max="6409" width="8.375" style="2610" customWidth="1"/>
    <col min="6410" max="6656" width="9" style="2610"/>
    <col min="6657" max="6657" width="5.25" style="2610" customWidth="1"/>
    <col min="6658" max="6658" width="48.125" style="2610" customWidth="1"/>
    <col min="6659" max="6659" width="12.375" style="2610" customWidth="1"/>
    <col min="6660" max="6660" width="11.875" style="2610" bestFit="1" customWidth="1"/>
    <col min="6661" max="6661" width="9.875" style="2610" customWidth="1"/>
    <col min="6662" max="6662" width="7.25" style="2610" customWidth="1"/>
    <col min="6663" max="6663" width="7" style="2610" customWidth="1"/>
    <col min="6664" max="6664" width="10.375" style="2610" customWidth="1"/>
    <col min="6665" max="6665" width="8.375" style="2610" customWidth="1"/>
    <col min="6666" max="6912" width="9" style="2610"/>
    <col min="6913" max="6913" width="5.25" style="2610" customWidth="1"/>
    <col min="6914" max="6914" width="48.125" style="2610" customWidth="1"/>
    <col min="6915" max="6915" width="12.375" style="2610" customWidth="1"/>
    <col min="6916" max="6916" width="11.875" style="2610" bestFit="1" customWidth="1"/>
    <col min="6917" max="6917" width="9.875" style="2610" customWidth="1"/>
    <col min="6918" max="6918" width="7.25" style="2610" customWidth="1"/>
    <col min="6919" max="6919" width="7" style="2610" customWidth="1"/>
    <col min="6920" max="6920" width="10.375" style="2610" customWidth="1"/>
    <col min="6921" max="6921" width="8.375" style="2610" customWidth="1"/>
    <col min="6922" max="7168" width="9" style="2610"/>
    <col min="7169" max="7169" width="5.25" style="2610" customWidth="1"/>
    <col min="7170" max="7170" width="48.125" style="2610" customWidth="1"/>
    <col min="7171" max="7171" width="12.375" style="2610" customWidth="1"/>
    <col min="7172" max="7172" width="11.875" style="2610" bestFit="1" customWidth="1"/>
    <col min="7173" max="7173" width="9.875" style="2610" customWidth="1"/>
    <col min="7174" max="7174" width="7.25" style="2610" customWidth="1"/>
    <col min="7175" max="7175" width="7" style="2610" customWidth="1"/>
    <col min="7176" max="7176" width="10.375" style="2610" customWidth="1"/>
    <col min="7177" max="7177" width="8.375" style="2610" customWidth="1"/>
    <col min="7178" max="7424" width="9" style="2610"/>
    <col min="7425" max="7425" width="5.25" style="2610" customWidth="1"/>
    <col min="7426" max="7426" width="48.125" style="2610" customWidth="1"/>
    <col min="7427" max="7427" width="12.375" style="2610" customWidth="1"/>
    <col min="7428" max="7428" width="11.875" style="2610" bestFit="1" customWidth="1"/>
    <col min="7429" max="7429" width="9.875" style="2610" customWidth="1"/>
    <col min="7430" max="7430" width="7.25" style="2610" customWidth="1"/>
    <col min="7431" max="7431" width="7" style="2610" customWidth="1"/>
    <col min="7432" max="7432" width="10.375" style="2610" customWidth="1"/>
    <col min="7433" max="7433" width="8.375" style="2610" customWidth="1"/>
    <col min="7434" max="7680" width="9" style="2610"/>
    <col min="7681" max="7681" width="5.25" style="2610" customWidth="1"/>
    <col min="7682" max="7682" width="48.125" style="2610" customWidth="1"/>
    <col min="7683" max="7683" width="12.375" style="2610" customWidth="1"/>
    <col min="7684" max="7684" width="11.875" style="2610" bestFit="1" customWidth="1"/>
    <col min="7685" max="7685" width="9.875" style="2610" customWidth="1"/>
    <col min="7686" max="7686" width="7.25" style="2610" customWidth="1"/>
    <col min="7687" max="7687" width="7" style="2610" customWidth="1"/>
    <col min="7688" max="7688" width="10.375" style="2610" customWidth="1"/>
    <col min="7689" max="7689" width="8.375" style="2610" customWidth="1"/>
    <col min="7690" max="7936" width="9" style="2610"/>
    <col min="7937" max="7937" width="5.25" style="2610" customWidth="1"/>
    <col min="7938" max="7938" width="48.125" style="2610" customWidth="1"/>
    <col min="7939" max="7939" width="12.375" style="2610" customWidth="1"/>
    <col min="7940" max="7940" width="11.875" style="2610" bestFit="1" customWidth="1"/>
    <col min="7941" max="7941" width="9.875" style="2610" customWidth="1"/>
    <col min="7942" max="7942" width="7.25" style="2610" customWidth="1"/>
    <col min="7943" max="7943" width="7" style="2610" customWidth="1"/>
    <col min="7944" max="7944" width="10.375" style="2610" customWidth="1"/>
    <col min="7945" max="7945" width="8.375" style="2610" customWidth="1"/>
    <col min="7946" max="8192" width="9" style="2610"/>
    <col min="8193" max="8193" width="5.25" style="2610" customWidth="1"/>
    <col min="8194" max="8194" width="48.125" style="2610" customWidth="1"/>
    <col min="8195" max="8195" width="12.375" style="2610" customWidth="1"/>
    <col min="8196" max="8196" width="11.875" style="2610" bestFit="1" customWidth="1"/>
    <col min="8197" max="8197" width="9.875" style="2610" customWidth="1"/>
    <col min="8198" max="8198" width="7.25" style="2610" customWidth="1"/>
    <col min="8199" max="8199" width="7" style="2610" customWidth="1"/>
    <col min="8200" max="8200" width="10.375" style="2610" customWidth="1"/>
    <col min="8201" max="8201" width="8.375" style="2610" customWidth="1"/>
    <col min="8202" max="8448" width="9" style="2610"/>
    <col min="8449" max="8449" width="5.25" style="2610" customWidth="1"/>
    <col min="8450" max="8450" width="48.125" style="2610" customWidth="1"/>
    <col min="8451" max="8451" width="12.375" style="2610" customWidth="1"/>
    <col min="8452" max="8452" width="11.875" style="2610" bestFit="1" customWidth="1"/>
    <col min="8453" max="8453" width="9.875" style="2610" customWidth="1"/>
    <col min="8454" max="8454" width="7.25" style="2610" customWidth="1"/>
    <col min="8455" max="8455" width="7" style="2610" customWidth="1"/>
    <col min="8456" max="8456" width="10.375" style="2610" customWidth="1"/>
    <col min="8457" max="8457" width="8.375" style="2610" customWidth="1"/>
    <col min="8458" max="8704" width="9" style="2610"/>
    <col min="8705" max="8705" width="5.25" style="2610" customWidth="1"/>
    <col min="8706" max="8706" width="48.125" style="2610" customWidth="1"/>
    <col min="8707" max="8707" width="12.375" style="2610" customWidth="1"/>
    <col min="8708" max="8708" width="11.875" style="2610" bestFit="1" customWidth="1"/>
    <col min="8709" max="8709" width="9.875" style="2610" customWidth="1"/>
    <col min="8710" max="8710" width="7.25" style="2610" customWidth="1"/>
    <col min="8711" max="8711" width="7" style="2610" customWidth="1"/>
    <col min="8712" max="8712" width="10.375" style="2610" customWidth="1"/>
    <col min="8713" max="8713" width="8.375" style="2610" customWidth="1"/>
    <col min="8714" max="8960" width="9" style="2610"/>
    <col min="8961" max="8961" width="5.25" style="2610" customWidth="1"/>
    <col min="8962" max="8962" width="48.125" style="2610" customWidth="1"/>
    <col min="8963" max="8963" width="12.375" style="2610" customWidth="1"/>
    <col min="8964" max="8964" width="11.875" style="2610" bestFit="1" customWidth="1"/>
    <col min="8965" max="8965" width="9.875" style="2610" customWidth="1"/>
    <col min="8966" max="8966" width="7.25" style="2610" customWidth="1"/>
    <col min="8967" max="8967" width="7" style="2610" customWidth="1"/>
    <col min="8968" max="8968" width="10.375" style="2610" customWidth="1"/>
    <col min="8969" max="8969" width="8.375" style="2610" customWidth="1"/>
    <col min="8970" max="9216" width="9" style="2610"/>
    <col min="9217" max="9217" width="5.25" style="2610" customWidth="1"/>
    <col min="9218" max="9218" width="48.125" style="2610" customWidth="1"/>
    <col min="9219" max="9219" width="12.375" style="2610" customWidth="1"/>
    <col min="9220" max="9220" width="11.875" style="2610" bestFit="1" customWidth="1"/>
    <col min="9221" max="9221" width="9.875" style="2610" customWidth="1"/>
    <col min="9222" max="9222" width="7.25" style="2610" customWidth="1"/>
    <col min="9223" max="9223" width="7" style="2610" customWidth="1"/>
    <col min="9224" max="9224" width="10.375" style="2610" customWidth="1"/>
    <col min="9225" max="9225" width="8.375" style="2610" customWidth="1"/>
    <col min="9226" max="9472" width="9" style="2610"/>
    <col min="9473" max="9473" width="5.25" style="2610" customWidth="1"/>
    <col min="9474" max="9474" width="48.125" style="2610" customWidth="1"/>
    <col min="9475" max="9475" width="12.375" style="2610" customWidth="1"/>
    <col min="9476" max="9476" width="11.875" style="2610" bestFit="1" customWidth="1"/>
    <col min="9477" max="9477" width="9.875" style="2610" customWidth="1"/>
    <col min="9478" max="9478" width="7.25" style="2610" customWidth="1"/>
    <col min="9479" max="9479" width="7" style="2610" customWidth="1"/>
    <col min="9480" max="9480" width="10.375" style="2610" customWidth="1"/>
    <col min="9481" max="9481" width="8.375" style="2610" customWidth="1"/>
    <col min="9482" max="9728" width="9" style="2610"/>
    <col min="9729" max="9729" width="5.25" style="2610" customWidth="1"/>
    <col min="9730" max="9730" width="48.125" style="2610" customWidth="1"/>
    <col min="9731" max="9731" width="12.375" style="2610" customWidth="1"/>
    <col min="9732" max="9732" width="11.875" style="2610" bestFit="1" customWidth="1"/>
    <col min="9733" max="9733" width="9.875" style="2610" customWidth="1"/>
    <col min="9734" max="9734" width="7.25" style="2610" customWidth="1"/>
    <col min="9735" max="9735" width="7" style="2610" customWidth="1"/>
    <col min="9736" max="9736" width="10.375" style="2610" customWidth="1"/>
    <col min="9737" max="9737" width="8.375" style="2610" customWidth="1"/>
    <col min="9738" max="9984" width="9" style="2610"/>
    <col min="9985" max="9985" width="5.25" style="2610" customWidth="1"/>
    <col min="9986" max="9986" width="48.125" style="2610" customWidth="1"/>
    <col min="9987" max="9987" width="12.375" style="2610" customWidth="1"/>
    <col min="9988" max="9988" width="11.875" style="2610" bestFit="1" customWidth="1"/>
    <col min="9989" max="9989" width="9.875" style="2610" customWidth="1"/>
    <col min="9990" max="9990" width="7.25" style="2610" customWidth="1"/>
    <col min="9991" max="9991" width="7" style="2610" customWidth="1"/>
    <col min="9992" max="9992" width="10.375" style="2610" customWidth="1"/>
    <col min="9993" max="9993" width="8.375" style="2610" customWidth="1"/>
    <col min="9994" max="10240" width="9" style="2610"/>
    <col min="10241" max="10241" width="5.25" style="2610" customWidth="1"/>
    <col min="10242" max="10242" width="48.125" style="2610" customWidth="1"/>
    <col min="10243" max="10243" width="12.375" style="2610" customWidth="1"/>
    <col min="10244" max="10244" width="11.875" style="2610" bestFit="1" customWidth="1"/>
    <col min="10245" max="10245" width="9.875" style="2610" customWidth="1"/>
    <col min="10246" max="10246" width="7.25" style="2610" customWidth="1"/>
    <col min="10247" max="10247" width="7" style="2610" customWidth="1"/>
    <col min="10248" max="10248" width="10.375" style="2610" customWidth="1"/>
    <col min="10249" max="10249" width="8.375" style="2610" customWidth="1"/>
    <col min="10250" max="10496" width="9" style="2610"/>
    <col min="10497" max="10497" width="5.25" style="2610" customWidth="1"/>
    <col min="10498" max="10498" width="48.125" style="2610" customWidth="1"/>
    <col min="10499" max="10499" width="12.375" style="2610" customWidth="1"/>
    <col min="10500" max="10500" width="11.875" style="2610" bestFit="1" customWidth="1"/>
    <col min="10501" max="10501" width="9.875" style="2610" customWidth="1"/>
    <col min="10502" max="10502" width="7.25" style="2610" customWidth="1"/>
    <col min="10503" max="10503" width="7" style="2610" customWidth="1"/>
    <col min="10504" max="10504" width="10.375" style="2610" customWidth="1"/>
    <col min="10505" max="10505" width="8.375" style="2610" customWidth="1"/>
    <col min="10506" max="10752" width="9" style="2610"/>
    <col min="10753" max="10753" width="5.25" style="2610" customWidth="1"/>
    <col min="10754" max="10754" width="48.125" style="2610" customWidth="1"/>
    <col min="10755" max="10755" width="12.375" style="2610" customWidth="1"/>
    <col min="10756" max="10756" width="11.875" style="2610" bestFit="1" customWidth="1"/>
    <col min="10757" max="10757" width="9.875" style="2610" customWidth="1"/>
    <col min="10758" max="10758" width="7.25" style="2610" customWidth="1"/>
    <col min="10759" max="10759" width="7" style="2610" customWidth="1"/>
    <col min="10760" max="10760" width="10.375" style="2610" customWidth="1"/>
    <col min="10761" max="10761" width="8.375" style="2610" customWidth="1"/>
    <col min="10762" max="11008" width="9" style="2610"/>
    <col min="11009" max="11009" width="5.25" style="2610" customWidth="1"/>
    <col min="11010" max="11010" width="48.125" style="2610" customWidth="1"/>
    <col min="11011" max="11011" width="12.375" style="2610" customWidth="1"/>
    <col min="11012" max="11012" width="11.875" style="2610" bestFit="1" customWidth="1"/>
    <col min="11013" max="11013" width="9.875" style="2610" customWidth="1"/>
    <col min="11014" max="11014" width="7.25" style="2610" customWidth="1"/>
    <col min="11015" max="11015" width="7" style="2610" customWidth="1"/>
    <col min="11016" max="11016" width="10.375" style="2610" customWidth="1"/>
    <col min="11017" max="11017" width="8.375" style="2610" customWidth="1"/>
    <col min="11018" max="11264" width="9" style="2610"/>
    <col min="11265" max="11265" width="5.25" style="2610" customWidth="1"/>
    <col min="11266" max="11266" width="48.125" style="2610" customWidth="1"/>
    <col min="11267" max="11267" width="12.375" style="2610" customWidth="1"/>
    <col min="11268" max="11268" width="11.875" style="2610" bestFit="1" customWidth="1"/>
    <col min="11269" max="11269" width="9.875" style="2610" customWidth="1"/>
    <col min="11270" max="11270" width="7.25" style="2610" customWidth="1"/>
    <col min="11271" max="11271" width="7" style="2610" customWidth="1"/>
    <col min="11272" max="11272" width="10.375" style="2610" customWidth="1"/>
    <col min="11273" max="11273" width="8.375" style="2610" customWidth="1"/>
    <col min="11274" max="11520" width="9" style="2610"/>
    <col min="11521" max="11521" width="5.25" style="2610" customWidth="1"/>
    <col min="11522" max="11522" width="48.125" style="2610" customWidth="1"/>
    <col min="11523" max="11523" width="12.375" style="2610" customWidth="1"/>
    <col min="11524" max="11524" width="11.875" style="2610" bestFit="1" customWidth="1"/>
    <col min="11525" max="11525" width="9.875" style="2610" customWidth="1"/>
    <col min="11526" max="11526" width="7.25" style="2610" customWidth="1"/>
    <col min="11527" max="11527" width="7" style="2610" customWidth="1"/>
    <col min="11528" max="11528" width="10.375" style="2610" customWidth="1"/>
    <col min="11529" max="11529" width="8.375" style="2610" customWidth="1"/>
    <col min="11530" max="11776" width="9" style="2610"/>
    <col min="11777" max="11777" width="5.25" style="2610" customWidth="1"/>
    <col min="11778" max="11778" width="48.125" style="2610" customWidth="1"/>
    <col min="11779" max="11779" width="12.375" style="2610" customWidth="1"/>
    <col min="11780" max="11780" width="11.875" style="2610" bestFit="1" customWidth="1"/>
    <col min="11781" max="11781" width="9.875" style="2610" customWidth="1"/>
    <col min="11782" max="11782" width="7.25" style="2610" customWidth="1"/>
    <col min="11783" max="11783" width="7" style="2610" customWidth="1"/>
    <col min="11784" max="11784" width="10.375" style="2610" customWidth="1"/>
    <col min="11785" max="11785" width="8.375" style="2610" customWidth="1"/>
    <col min="11786" max="12032" width="9" style="2610"/>
    <col min="12033" max="12033" width="5.25" style="2610" customWidth="1"/>
    <col min="12034" max="12034" width="48.125" style="2610" customWidth="1"/>
    <col min="12035" max="12035" width="12.375" style="2610" customWidth="1"/>
    <col min="12036" max="12036" width="11.875" style="2610" bestFit="1" customWidth="1"/>
    <col min="12037" max="12037" width="9.875" style="2610" customWidth="1"/>
    <col min="12038" max="12038" width="7.25" style="2610" customWidth="1"/>
    <col min="12039" max="12039" width="7" style="2610" customWidth="1"/>
    <col min="12040" max="12040" width="10.375" style="2610" customWidth="1"/>
    <col min="12041" max="12041" width="8.375" style="2610" customWidth="1"/>
    <col min="12042" max="12288" width="9" style="2610"/>
    <col min="12289" max="12289" width="5.25" style="2610" customWidth="1"/>
    <col min="12290" max="12290" width="48.125" style="2610" customWidth="1"/>
    <col min="12291" max="12291" width="12.375" style="2610" customWidth="1"/>
    <col min="12292" max="12292" width="11.875" style="2610" bestFit="1" customWidth="1"/>
    <col min="12293" max="12293" width="9.875" style="2610" customWidth="1"/>
    <col min="12294" max="12294" width="7.25" style="2610" customWidth="1"/>
    <col min="12295" max="12295" width="7" style="2610" customWidth="1"/>
    <col min="12296" max="12296" width="10.375" style="2610" customWidth="1"/>
    <col min="12297" max="12297" width="8.375" style="2610" customWidth="1"/>
    <col min="12298" max="12544" width="9" style="2610"/>
    <col min="12545" max="12545" width="5.25" style="2610" customWidth="1"/>
    <col min="12546" max="12546" width="48.125" style="2610" customWidth="1"/>
    <col min="12547" max="12547" width="12.375" style="2610" customWidth="1"/>
    <col min="12548" max="12548" width="11.875" style="2610" bestFit="1" customWidth="1"/>
    <col min="12549" max="12549" width="9.875" style="2610" customWidth="1"/>
    <col min="12550" max="12550" width="7.25" style="2610" customWidth="1"/>
    <col min="12551" max="12551" width="7" style="2610" customWidth="1"/>
    <col min="12552" max="12552" width="10.375" style="2610" customWidth="1"/>
    <col min="12553" max="12553" width="8.375" style="2610" customWidth="1"/>
    <col min="12554" max="12800" width="9" style="2610"/>
    <col min="12801" max="12801" width="5.25" style="2610" customWidth="1"/>
    <col min="12802" max="12802" width="48.125" style="2610" customWidth="1"/>
    <col min="12803" max="12803" width="12.375" style="2610" customWidth="1"/>
    <col min="12804" max="12804" width="11.875" style="2610" bestFit="1" customWidth="1"/>
    <col min="12805" max="12805" width="9.875" style="2610" customWidth="1"/>
    <col min="12806" max="12806" width="7.25" style="2610" customWidth="1"/>
    <col min="12807" max="12807" width="7" style="2610" customWidth="1"/>
    <col min="12808" max="12808" width="10.375" style="2610" customWidth="1"/>
    <col min="12809" max="12809" width="8.375" style="2610" customWidth="1"/>
    <col min="12810" max="13056" width="9" style="2610"/>
    <col min="13057" max="13057" width="5.25" style="2610" customWidth="1"/>
    <col min="13058" max="13058" width="48.125" style="2610" customWidth="1"/>
    <col min="13059" max="13059" width="12.375" style="2610" customWidth="1"/>
    <col min="13060" max="13060" width="11.875" style="2610" bestFit="1" customWidth="1"/>
    <col min="13061" max="13061" width="9.875" style="2610" customWidth="1"/>
    <col min="13062" max="13062" width="7.25" style="2610" customWidth="1"/>
    <col min="13063" max="13063" width="7" style="2610" customWidth="1"/>
    <col min="13064" max="13064" width="10.375" style="2610" customWidth="1"/>
    <col min="13065" max="13065" width="8.375" style="2610" customWidth="1"/>
    <col min="13066" max="13312" width="9" style="2610"/>
    <col min="13313" max="13313" width="5.25" style="2610" customWidth="1"/>
    <col min="13314" max="13314" width="48.125" style="2610" customWidth="1"/>
    <col min="13315" max="13315" width="12.375" style="2610" customWidth="1"/>
    <col min="13316" max="13316" width="11.875" style="2610" bestFit="1" customWidth="1"/>
    <col min="13317" max="13317" width="9.875" style="2610" customWidth="1"/>
    <col min="13318" max="13318" width="7.25" style="2610" customWidth="1"/>
    <col min="13319" max="13319" width="7" style="2610" customWidth="1"/>
    <col min="13320" max="13320" width="10.375" style="2610" customWidth="1"/>
    <col min="13321" max="13321" width="8.375" style="2610" customWidth="1"/>
    <col min="13322" max="13568" width="9" style="2610"/>
    <col min="13569" max="13569" width="5.25" style="2610" customWidth="1"/>
    <col min="13570" max="13570" width="48.125" style="2610" customWidth="1"/>
    <col min="13571" max="13571" width="12.375" style="2610" customWidth="1"/>
    <col min="13572" max="13572" width="11.875" style="2610" bestFit="1" customWidth="1"/>
    <col min="13573" max="13573" width="9.875" style="2610" customWidth="1"/>
    <col min="13574" max="13574" width="7.25" style="2610" customWidth="1"/>
    <col min="13575" max="13575" width="7" style="2610" customWidth="1"/>
    <col min="13576" max="13576" width="10.375" style="2610" customWidth="1"/>
    <col min="13577" max="13577" width="8.375" style="2610" customWidth="1"/>
    <col min="13578" max="13824" width="9" style="2610"/>
    <col min="13825" max="13825" width="5.25" style="2610" customWidth="1"/>
    <col min="13826" max="13826" width="48.125" style="2610" customWidth="1"/>
    <col min="13827" max="13827" width="12.375" style="2610" customWidth="1"/>
    <col min="13828" max="13828" width="11.875" style="2610" bestFit="1" customWidth="1"/>
    <col min="13829" max="13829" width="9.875" style="2610" customWidth="1"/>
    <col min="13830" max="13830" width="7.25" style="2610" customWidth="1"/>
    <col min="13831" max="13831" width="7" style="2610" customWidth="1"/>
    <col min="13832" max="13832" width="10.375" style="2610" customWidth="1"/>
    <col min="13833" max="13833" width="8.375" style="2610" customWidth="1"/>
    <col min="13834" max="14080" width="9" style="2610"/>
    <col min="14081" max="14081" width="5.25" style="2610" customWidth="1"/>
    <col min="14082" max="14082" width="48.125" style="2610" customWidth="1"/>
    <col min="14083" max="14083" width="12.375" style="2610" customWidth="1"/>
    <col min="14084" max="14084" width="11.875" style="2610" bestFit="1" customWidth="1"/>
    <col min="14085" max="14085" width="9.875" style="2610" customWidth="1"/>
    <col min="14086" max="14086" width="7.25" style="2610" customWidth="1"/>
    <col min="14087" max="14087" width="7" style="2610" customWidth="1"/>
    <col min="14088" max="14088" width="10.375" style="2610" customWidth="1"/>
    <col min="14089" max="14089" width="8.375" style="2610" customWidth="1"/>
    <col min="14090" max="14336" width="9" style="2610"/>
    <col min="14337" max="14337" width="5.25" style="2610" customWidth="1"/>
    <col min="14338" max="14338" width="48.125" style="2610" customWidth="1"/>
    <col min="14339" max="14339" width="12.375" style="2610" customWidth="1"/>
    <col min="14340" max="14340" width="11.875" style="2610" bestFit="1" customWidth="1"/>
    <col min="14341" max="14341" width="9.875" style="2610" customWidth="1"/>
    <col min="14342" max="14342" width="7.25" style="2610" customWidth="1"/>
    <col min="14343" max="14343" width="7" style="2610" customWidth="1"/>
    <col min="14344" max="14344" width="10.375" style="2610" customWidth="1"/>
    <col min="14345" max="14345" width="8.375" style="2610" customWidth="1"/>
    <col min="14346" max="14592" width="9" style="2610"/>
    <col min="14593" max="14593" width="5.25" style="2610" customWidth="1"/>
    <col min="14594" max="14594" width="48.125" style="2610" customWidth="1"/>
    <col min="14595" max="14595" width="12.375" style="2610" customWidth="1"/>
    <col min="14596" max="14596" width="11.875" style="2610" bestFit="1" customWidth="1"/>
    <col min="14597" max="14597" width="9.875" style="2610" customWidth="1"/>
    <col min="14598" max="14598" width="7.25" style="2610" customWidth="1"/>
    <col min="14599" max="14599" width="7" style="2610" customWidth="1"/>
    <col min="14600" max="14600" width="10.375" style="2610" customWidth="1"/>
    <col min="14601" max="14601" width="8.375" style="2610" customWidth="1"/>
    <col min="14602" max="14848" width="9" style="2610"/>
    <col min="14849" max="14849" width="5.25" style="2610" customWidth="1"/>
    <col min="14850" max="14850" width="48.125" style="2610" customWidth="1"/>
    <col min="14851" max="14851" width="12.375" style="2610" customWidth="1"/>
    <col min="14852" max="14852" width="11.875" style="2610" bestFit="1" customWidth="1"/>
    <col min="14853" max="14853" width="9.875" style="2610" customWidth="1"/>
    <col min="14854" max="14854" width="7.25" style="2610" customWidth="1"/>
    <col min="14855" max="14855" width="7" style="2610" customWidth="1"/>
    <col min="14856" max="14856" width="10.375" style="2610" customWidth="1"/>
    <col min="14857" max="14857" width="8.375" style="2610" customWidth="1"/>
    <col min="14858" max="15104" width="9" style="2610"/>
    <col min="15105" max="15105" width="5.25" style="2610" customWidth="1"/>
    <col min="15106" max="15106" width="48.125" style="2610" customWidth="1"/>
    <col min="15107" max="15107" width="12.375" style="2610" customWidth="1"/>
    <col min="15108" max="15108" width="11.875" style="2610" bestFit="1" customWidth="1"/>
    <col min="15109" max="15109" width="9.875" style="2610" customWidth="1"/>
    <col min="15110" max="15110" width="7.25" style="2610" customWidth="1"/>
    <col min="15111" max="15111" width="7" style="2610" customWidth="1"/>
    <col min="15112" max="15112" width="10.375" style="2610" customWidth="1"/>
    <col min="15113" max="15113" width="8.375" style="2610" customWidth="1"/>
    <col min="15114" max="15360" width="9" style="2610"/>
    <col min="15361" max="15361" width="5.25" style="2610" customWidth="1"/>
    <col min="15362" max="15362" width="48.125" style="2610" customWidth="1"/>
    <col min="15363" max="15363" width="12.375" style="2610" customWidth="1"/>
    <col min="15364" max="15364" width="11.875" style="2610" bestFit="1" customWidth="1"/>
    <col min="15365" max="15365" width="9.875" style="2610" customWidth="1"/>
    <col min="15366" max="15366" width="7.25" style="2610" customWidth="1"/>
    <col min="15367" max="15367" width="7" style="2610" customWidth="1"/>
    <col min="15368" max="15368" width="10.375" style="2610" customWidth="1"/>
    <col min="15369" max="15369" width="8.375" style="2610" customWidth="1"/>
    <col min="15370" max="15616" width="9" style="2610"/>
    <col min="15617" max="15617" width="5.25" style="2610" customWidth="1"/>
    <col min="15618" max="15618" width="48.125" style="2610" customWidth="1"/>
    <col min="15619" max="15619" width="12.375" style="2610" customWidth="1"/>
    <col min="15620" max="15620" width="11.875" style="2610" bestFit="1" customWidth="1"/>
    <col min="15621" max="15621" width="9.875" style="2610" customWidth="1"/>
    <col min="15622" max="15622" width="7.25" style="2610" customWidth="1"/>
    <col min="15623" max="15623" width="7" style="2610" customWidth="1"/>
    <col min="15624" max="15624" width="10.375" style="2610" customWidth="1"/>
    <col min="15625" max="15625" width="8.375" style="2610" customWidth="1"/>
    <col min="15626" max="15872" width="9" style="2610"/>
    <col min="15873" max="15873" width="5.25" style="2610" customWidth="1"/>
    <col min="15874" max="15874" width="48.125" style="2610" customWidth="1"/>
    <col min="15875" max="15875" width="12.375" style="2610" customWidth="1"/>
    <col min="15876" max="15876" width="11.875" style="2610" bestFit="1" customWidth="1"/>
    <col min="15877" max="15877" width="9.875" style="2610" customWidth="1"/>
    <col min="15878" max="15878" width="7.25" style="2610" customWidth="1"/>
    <col min="15879" max="15879" width="7" style="2610" customWidth="1"/>
    <col min="15880" max="15880" width="10.375" style="2610" customWidth="1"/>
    <col min="15881" max="15881" width="8.375" style="2610" customWidth="1"/>
    <col min="15882" max="16128" width="9" style="2610"/>
    <col min="16129" max="16129" width="5.25" style="2610" customWidth="1"/>
    <col min="16130" max="16130" width="48.125" style="2610" customWidth="1"/>
    <col min="16131" max="16131" width="12.375" style="2610" customWidth="1"/>
    <col min="16132" max="16132" width="11.875" style="2610" bestFit="1" customWidth="1"/>
    <col min="16133" max="16133" width="9.875" style="2610" customWidth="1"/>
    <col min="16134" max="16134" width="7.25" style="2610" customWidth="1"/>
    <col min="16135" max="16135" width="7" style="2610" customWidth="1"/>
    <col min="16136" max="16136" width="10.375" style="2610" customWidth="1"/>
    <col min="16137" max="16137" width="8.375" style="2610" customWidth="1"/>
    <col min="16138" max="16384" width="9" style="2610"/>
  </cols>
  <sheetData>
    <row r="1" spans="1:9">
      <c r="A1" s="3375" t="s">
        <v>333</v>
      </c>
      <c r="B1" s="3375"/>
      <c r="C1" s="3375"/>
      <c r="D1" s="3375"/>
      <c r="E1" s="3375"/>
      <c r="F1" s="3375"/>
      <c r="G1" s="3375"/>
      <c r="H1" s="3375"/>
    </row>
    <row r="2" spans="1:9">
      <c r="A2" s="3375" t="s">
        <v>2006</v>
      </c>
      <c r="B2" s="3375"/>
      <c r="C2" s="3375"/>
      <c r="D2" s="3375"/>
      <c r="E2" s="3375"/>
      <c r="F2" s="3375"/>
      <c r="G2" s="3375"/>
      <c r="H2" s="3375"/>
    </row>
    <row r="3" spans="1:9" s="1850" customFormat="1">
      <c r="A3" s="3376" t="s">
        <v>6090</v>
      </c>
      <c r="B3" s="3376"/>
    </row>
    <row r="4" spans="1:9" s="1850" customFormat="1" ht="21">
      <c r="A4" s="2611"/>
      <c r="B4" s="677" t="s">
        <v>330</v>
      </c>
      <c r="C4" s="2450" t="s">
        <v>6091</v>
      </c>
      <c r="D4" s="1851" t="s">
        <v>331</v>
      </c>
    </row>
    <row r="5" spans="1:9" s="231" customFormat="1">
      <c r="A5" s="232" t="s">
        <v>329</v>
      </c>
      <c r="B5" s="244"/>
    </row>
    <row r="6" spans="1:9" s="231" customFormat="1">
      <c r="A6" s="232"/>
      <c r="B6" s="244" t="s">
        <v>2007</v>
      </c>
    </row>
    <row r="7" spans="1:9" s="231" customFormat="1">
      <c r="A7" s="232"/>
      <c r="B7" s="244" t="s">
        <v>2008</v>
      </c>
    </row>
    <row r="8" spans="1:9" s="231" customFormat="1">
      <c r="A8" s="232"/>
      <c r="B8" s="244" t="s">
        <v>2009</v>
      </c>
    </row>
    <row r="9" spans="1:9" s="231" customFormat="1">
      <c r="A9" s="232"/>
      <c r="B9" s="244" t="s">
        <v>2010</v>
      </c>
    </row>
    <row r="10" spans="1:9" s="231" customFormat="1">
      <c r="A10" s="232"/>
      <c r="B10" s="244" t="s">
        <v>2011</v>
      </c>
    </row>
    <row r="11" spans="1:9" s="231" customFormat="1">
      <c r="A11" s="232"/>
      <c r="B11" s="244" t="s">
        <v>2012</v>
      </c>
    </row>
    <row r="12" spans="1:9" s="231" customFormat="1">
      <c r="A12" s="232"/>
      <c r="B12" s="244" t="s">
        <v>2013</v>
      </c>
    </row>
    <row r="13" spans="1:9" s="231" customFormat="1">
      <c r="A13" s="232" t="s">
        <v>332</v>
      </c>
      <c r="B13" s="244"/>
    </row>
    <row r="14" spans="1:9" s="231" customFormat="1">
      <c r="A14" s="232"/>
      <c r="B14" s="244" t="s">
        <v>2014</v>
      </c>
    </row>
    <row r="15" spans="1:9" s="231" customFormat="1">
      <c r="A15" s="232"/>
      <c r="B15" s="244" t="s">
        <v>2015</v>
      </c>
    </row>
    <row r="16" spans="1:9" s="1850" customFormat="1">
      <c r="A16" s="3148" t="s">
        <v>0</v>
      </c>
      <c r="B16" s="3148" t="s">
        <v>325</v>
      </c>
      <c r="C16" s="3148" t="s">
        <v>326</v>
      </c>
      <c r="D16" s="3148" t="s">
        <v>1</v>
      </c>
      <c r="E16" s="3148" t="s">
        <v>327</v>
      </c>
      <c r="F16" s="3152" t="s">
        <v>2</v>
      </c>
      <c r="G16" s="3152"/>
      <c r="H16" s="3148" t="s">
        <v>328</v>
      </c>
      <c r="I16" s="3148" t="s">
        <v>5</v>
      </c>
    </row>
    <row r="17" spans="1:9" s="1850" customFormat="1">
      <c r="A17" s="3148"/>
      <c r="B17" s="3148"/>
      <c r="C17" s="3148"/>
      <c r="D17" s="3148"/>
      <c r="E17" s="3148"/>
      <c r="F17" s="2451" t="s">
        <v>3</v>
      </c>
      <c r="G17" s="2451" t="s">
        <v>4</v>
      </c>
      <c r="H17" s="3148"/>
      <c r="I17" s="3148"/>
    </row>
    <row r="18" spans="1:9" s="1850" customFormat="1">
      <c r="A18" s="1861">
        <v>1</v>
      </c>
      <c r="B18" s="242" t="s">
        <v>6173</v>
      </c>
      <c r="C18" s="1862"/>
      <c r="D18" s="1862"/>
      <c r="E18" s="1862"/>
      <c r="F18" s="1862"/>
      <c r="G18" s="1862"/>
      <c r="H18" s="1862"/>
      <c r="I18" s="1862"/>
    </row>
    <row r="19" spans="1:9" s="1850" customFormat="1" ht="37.5">
      <c r="A19" s="1866"/>
      <c r="B19" s="242" t="s">
        <v>6092</v>
      </c>
      <c r="C19" s="1866"/>
      <c r="D19" s="1866"/>
      <c r="E19" s="1866"/>
      <c r="F19" s="1866"/>
      <c r="G19" s="1866"/>
      <c r="H19" s="1866"/>
      <c r="I19" s="1866"/>
    </row>
    <row r="20" spans="1:9" s="231" customFormat="1" ht="21">
      <c r="A20" s="235"/>
      <c r="B20" s="2612" t="s">
        <v>2016</v>
      </c>
      <c r="C20" s="235"/>
      <c r="D20" s="235"/>
      <c r="E20" s="235"/>
      <c r="F20" s="235"/>
      <c r="G20" s="235"/>
      <c r="H20" s="235"/>
      <c r="I20" s="235"/>
    </row>
    <row r="21" spans="1:9" s="231" customFormat="1">
      <c r="A21" s="235"/>
      <c r="B21" s="243" t="s">
        <v>2017</v>
      </c>
      <c r="C21" s="321" t="s">
        <v>1690</v>
      </c>
      <c r="D21" s="321" t="s">
        <v>40</v>
      </c>
      <c r="E21" s="235" t="s">
        <v>2018</v>
      </c>
      <c r="F21" s="321"/>
      <c r="G21" s="321"/>
      <c r="H21" s="2613" t="s">
        <v>2026</v>
      </c>
      <c r="I21" s="321" t="s">
        <v>2019</v>
      </c>
    </row>
    <row r="22" spans="1:9" s="231" customFormat="1">
      <c r="A22" s="235"/>
      <c r="B22" s="243" t="s">
        <v>2020</v>
      </c>
      <c r="C22" s="321" t="s">
        <v>1582</v>
      </c>
      <c r="D22" s="321" t="s">
        <v>40</v>
      </c>
      <c r="E22" s="235" t="s">
        <v>2021</v>
      </c>
      <c r="F22" s="321"/>
      <c r="G22" s="321"/>
      <c r="H22" s="685">
        <v>23255</v>
      </c>
      <c r="I22" s="321" t="s">
        <v>2019</v>
      </c>
    </row>
    <row r="23" spans="1:9" s="231" customFormat="1" ht="37.5">
      <c r="A23" s="235"/>
      <c r="B23" s="243" t="s">
        <v>2022</v>
      </c>
      <c r="C23" s="785" t="s">
        <v>2023</v>
      </c>
      <c r="D23" s="321" t="s">
        <v>40</v>
      </c>
      <c r="E23" s="235" t="s">
        <v>2024</v>
      </c>
      <c r="F23" s="321">
        <v>900</v>
      </c>
      <c r="G23" s="321" t="s">
        <v>2025</v>
      </c>
      <c r="H23" s="2613" t="s">
        <v>2026</v>
      </c>
      <c r="I23" s="321" t="s">
        <v>2019</v>
      </c>
    </row>
    <row r="24" spans="1:9" s="231" customFormat="1">
      <c r="A24" s="235"/>
      <c r="B24" s="243" t="s">
        <v>2027</v>
      </c>
      <c r="C24" s="321" t="s">
        <v>2028</v>
      </c>
      <c r="D24" s="321"/>
      <c r="E24" s="235"/>
      <c r="F24" s="321"/>
      <c r="G24" s="321" t="s">
        <v>544</v>
      </c>
      <c r="H24" s="321"/>
      <c r="I24" s="321"/>
    </row>
    <row r="25" spans="1:9" s="231" customFormat="1">
      <c r="A25" s="235"/>
      <c r="B25" s="243" t="s">
        <v>2029</v>
      </c>
      <c r="C25" s="321"/>
      <c r="D25" s="321" t="s">
        <v>1082</v>
      </c>
      <c r="E25" s="235" t="s">
        <v>2030</v>
      </c>
      <c r="F25" s="321"/>
      <c r="G25" s="321"/>
      <c r="H25" s="321" t="s">
        <v>674</v>
      </c>
      <c r="I25" s="321" t="s">
        <v>2019</v>
      </c>
    </row>
    <row r="26" spans="1:9" s="231" customFormat="1">
      <c r="A26" s="235"/>
      <c r="B26" s="243"/>
      <c r="C26" s="321"/>
      <c r="D26" s="321"/>
      <c r="E26" s="235" t="s">
        <v>2031</v>
      </c>
      <c r="F26" s="321"/>
      <c r="G26" s="321"/>
      <c r="H26" s="321"/>
      <c r="I26" s="321" t="s">
        <v>2019</v>
      </c>
    </row>
    <row r="27" spans="1:9" s="231" customFormat="1">
      <c r="A27" s="235"/>
      <c r="B27" s="243" t="s">
        <v>2032</v>
      </c>
      <c r="C27" s="321" t="s">
        <v>2033</v>
      </c>
      <c r="D27" s="321" t="s">
        <v>40</v>
      </c>
      <c r="E27" s="235" t="s">
        <v>1585</v>
      </c>
      <c r="F27" s="321"/>
      <c r="G27" s="321"/>
      <c r="H27" s="321"/>
      <c r="I27" s="321"/>
    </row>
    <row r="28" spans="1:9" s="231" customFormat="1">
      <c r="A28" s="235"/>
      <c r="B28" s="243" t="s">
        <v>2034</v>
      </c>
      <c r="C28" s="321" t="s">
        <v>2035</v>
      </c>
      <c r="D28" s="321" t="s">
        <v>40</v>
      </c>
      <c r="E28" s="235" t="s">
        <v>2036</v>
      </c>
      <c r="F28" s="321"/>
      <c r="G28" s="321"/>
      <c r="H28" s="321"/>
      <c r="I28" s="321"/>
    </row>
    <row r="29" spans="1:9" s="231" customFormat="1">
      <c r="A29" s="235"/>
      <c r="B29" s="243" t="s">
        <v>2037</v>
      </c>
      <c r="C29" s="321"/>
      <c r="D29" s="321"/>
      <c r="E29" s="235" t="s">
        <v>2038</v>
      </c>
      <c r="F29" s="321"/>
      <c r="G29" s="321"/>
      <c r="H29" s="321"/>
      <c r="I29" s="321"/>
    </row>
    <row r="30" spans="1:9" s="231" customFormat="1">
      <c r="A30" s="236"/>
      <c r="B30" s="243" t="s">
        <v>2039</v>
      </c>
      <c r="C30" s="321"/>
      <c r="D30" s="321"/>
      <c r="E30" s="235"/>
      <c r="F30" s="321"/>
      <c r="G30" s="321"/>
      <c r="H30" s="321"/>
      <c r="I30" s="321"/>
    </row>
    <row r="31" spans="1:9" s="231" customFormat="1">
      <c r="A31" s="235"/>
      <c r="B31" s="243" t="s">
        <v>2040</v>
      </c>
      <c r="C31" s="321" t="s">
        <v>1822</v>
      </c>
      <c r="D31" s="321" t="s">
        <v>1082</v>
      </c>
      <c r="E31" s="235" t="s">
        <v>2041</v>
      </c>
      <c r="F31" s="321"/>
      <c r="G31" s="321"/>
      <c r="H31" s="321"/>
      <c r="I31" s="321"/>
    </row>
    <row r="32" spans="1:9" s="231" customFormat="1">
      <c r="A32" s="235"/>
      <c r="B32" s="243" t="s">
        <v>2042</v>
      </c>
      <c r="C32" s="321"/>
      <c r="D32" s="321"/>
      <c r="E32" s="235" t="s">
        <v>2043</v>
      </c>
      <c r="F32" s="321"/>
      <c r="G32" s="321"/>
      <c r="H32" s="321"/>
      <c r="I32" s="321"/>
    </row>
    <row r="33" spans="1:9" s="231" customFormat="1" ht="37.5">
      <c r="A33" s="1501"/>
      <c r="B33" s="326" t="s">
        <v>2044</v>
      </c>
      <c r="C33" s="2134" t="s">
        <v>2045</v>
      </c>
      <c r="D33" s="686" t="s">
        <v>1082</v>
      </c>
      <c r="E33" s="687" t="s">
        <v>2024</v>
      </c>
      <c r="F33" s="688">
        <v>1800</v>
      </c>
      <c r="G33" s="686" t="s">
        <v>2025</v>
      </c>
      <c r="H33" s="686" t="s">
        <v>2046</v>
      </c>
      <c r="I33" s="686" t="s">
        <v>877</v>
      </c>
    </row>
    <row r="34" spans="1:9" s="231" customFormat="1">
      <c r="B34" s="243" t="s">
        <v>2047</v>
      </c>
      <c r="C34" s="321" t="s">
        <v>2048</v>
      </c>
      <c r="D34" s="321"/>
      <c r="E34" s="235"/>
      <c r="F34" s="321"/>
      <c r="G34" s="321" t="s">
        <v>544</v>
      </c>
      <c r="H34" s="321"/>
      <c r="I34" s="321" t="s">
        <v>2049</v>
      </c>
    </row>
    <row r="35" spans="1:9" s="231" customFormat="1" ht="21">
      <c r="B35" s="2612" t="s">
        <v>2050</v>
      </c>
      <c r="C35" s="321"/>
      <c r="D35" s="321"/>
      <c r="E35" s="235"/>
      <c r="F35" s="321"/>
      <c r="G35" s="321"/>
      <c r="H35" s="321"/>
      <c r="I35" s="321"/>
    </row>
    <row r="36" spans="1:9" s="231" customFormat="1" ht="21">
      <c r="B36" s="2614" t="s">
        <v>2051</v>
      </c>
      <c r="C36" s="321"/>
      <c r="D36" s="321"/>
      <c r="E36" s="235"/>
      <c r="F36" s="321"/>
      <c r="G36" s="321"/>
      <c r="H36" s="321"/>
      <c r="I36" s="321"/>
    </row>
    <row r="37" spans="1:9" s="231" customFormat="1" ht="37.5">
      <c r="B37" s="243" t="s">
        <v>6093</v>
      </c>
      <c r="C37" s="321" t="s">
        <v>40</v>
      </c>
      <c r="D37" s="321" t="s">
        <v>40</v>
      </c>
      <c r="E37" s="235" t="s">
        <v>2052</v>
      </c>
      <c r="F37" s="321"/>
      <c r="G37" s="321" t="s">
        <v>2025</v>
      </c>
      <c r="H37" s="321" t="s">
        <v>733</v>
      </c>
      <c r="I37" s="321" t="s">
        <v>2019</v>
      </c>
    </row>
    <row r="38" spans="1:9" s="231" customFormat="1">
      <c r="B38" s="243"/>
      <c r="C38" s="321"/>
      <c r="D38" s="321"/>
      <c r="E38" s="235" t="s">
        <v>2053</v>
      </c>
      <c r="F38" s="321"/>
      <c r="G38" s="785" t="s">
        <v>544</v>
      </c>
      <c r="H38" s="321"/>
      <c r="I38" s="321"/>
    </row>
    <row r="39" spans="1:9" s="231" customFormat="1" ht="37.5">
      <c r="B39" s="243" t="s">
        <v>6094</v>
      </c>
      <c r="C39" s="321" t="s">
        <v>6095</v>
      </c>
      <c r="D39" s="321" t="s">
        <v>40</v>
      </c>
      <c r="E39" s="235" t="s">
        <v>2054</v>
      </c>
      <c r="F39" s="321"/>
      <c r="G39" s="321" t="s">
        <v>2025</v>
      </c>
      <c r="H39" s="685">
        <v>23346</v>
      </c>
      <c r="I39" s="321" t="s">
        <v>2019</v>
      </c>
    </row>
    <row r="40" spans="1:9" s="231" customFormat="1">
      <c r="B40" s="243" t="s">
        <v>6096</v>
      </c>
      <c r="C40" s="321"/>
      <c r="D40" s="321"/>
      <c r="E40" s="235" t="s">
        <v>2055</v>
      </c>
      <c r="F40" s="321"/>
      <c r="G40" s="785" t="s">
        <v>544</v>
      </c>
      <c r="H40" s="321"/>
      <c r="I40" s="321"/>
    </row>
    <row r="41" spans="1:9" s="231" customFormat="1">
      <c r="B41" s="243"/>
      <c r="C41" s="321"/>
      <c r="D41" s="321"/>
      <c r="E41" s="235" t="s">
        <v>2056</v>
      </c>
      <c r="F41" s="321"/>
      <c r="G41" s="321"/>
      <c r="H41" s="321"/>
      <c r="I41" s="321"/>
    </row>
    <row r="42" spans="1:9" s="231" customFormat="1">
      <c r="B42" s="243"/>
      <c r="C42" s="321"/>
      <c r="D42" s="321"/>
      <c r="E42" s="235" t="s">
        <v>2057</v>
      </c>
      <c r="F42" s="321"/>
      <c r="G42" s="321"/>
      <c r="H42" s="321"/>
      <c r="I42" s="321"/>
    </row>
    <row r="43" spans="1:9" s="231" customFormat="1">
      <c r="B43" s="243" t="s">
        <v>2058</v>
      </c>
      <c r="C43" s="321" t="s">
        <v>2059</v>
      </c>
      <c r="D43" s="321" t="s">
        <v>404</v>
      </c>
      <c r="E43" s="235" t="s">
        <v>2060</v>
      </c>
      <c r="F43" s="321"/>
      <c r="G43" s="321" t="s">
        <v>2025</v>
      </c>
      <c r="H43" s="685">
        <v>23346</v>
      </c>
      <c r="I43" s="321" t="s">
        <v>2019</v>
      </c>
    </row>
    <row r="44" spans="1:9" s="231" customFormat="1">
      <c r="B44" s="243" t="s">
        <v>2061</v>
      </c>
      <c r="C44" s="321" t="s">
        <v>2062</v>
      </c>
      <c r="D44" s="321"/>
      <c r="E44" s="235" t="s">
        <v>2063</v>
      </c>
      <c r="F44" s="321"/>
      <c r="G44" s="785" t="s">
        <v>544</v>
      </c>
      <c r="H44" s="321"/>
      <c r="I44" s="321"/>
    </row>
    <row r="45" spans="1:9" s="231" customFormat="1">
      <c r="B45" s="243" t="s">
        <v>2064</v>
      </c>
      <c r="C45" s="321" t="s">
        <v>2062</v>
      </c>
      <c r="D45" s="321"/>
      <c r="E45" s="235" t="s">
        <v>2057</v>
      </c>
      <c r="F45" s="321"/>
      <c r="G45" s="321"/>
      <c r="H45" s="321"/>
      <c r="I45" s="321"/>
    </row>
    <row r="46" spans="1:9" s="231" customFormat="1">
      <c r="B46" s="243" t="s">
        <v>2065</v>
      </c>
      <c r="C46" s="321" t="s">
        <v>2062</v>
      </c>
      <c r="D46" s="321"/>
      <c r="E46" s="235"/>
      <c r="F46" s="321"/>
      <c r="G46" s="321"/>
      <c r="H46" s="321"/>
      <c r="I46" s="321"/>
    </row>
    <row r="47" spans="1:9" s="231" customFormat="1">
      <c r="B47" s="243" t="s">
        <v>2066</v>
      </c>
      <c r="C47" s="321"/>
      <c r="D47" s="321"/>
      <c r="E47" s="235"/>
      <c r="F47" s="321"/>
      <c r="G47" s="321"/>
      <c r="H47" s="321"/>
      <c r="I47" s="321"/>
    </row>
    <row r="48" spans="1:9" s="231" customFormat="1">
      <c r="B48" s="243"/>
      <c r="C48" s="321"/>
      <c r="D48" s="321"/>
      <c r="E48" s="235"/>
      <c r="F48" s="321" t="s">
        <v>6</v>
      </c>
      <c r="G48" s="321"/>
      <c r="H48" s="321"/>
      <c r="I48" s="321"/>
    </row>
    <row r="49" spans="1:9" s="231" customFormat="1">
      <c r="B49" s="243"/>
      <c r="C49" s="321"/>
      <c r="D49" s="321"/>
      <c r="E49" s="235"/>
      <c r="F49" s="321"/>
      <c r="G49" s="321"/>
      <c r="H49" s="321"/>
      <c r="I49" s="321"/>
    </row>
    <row r="50" spans="1:9" s="231" customFormat="1">
      <c r="B50" s="326" t="s">
        <v>2067</v>
      </c>
      <c r="C50" s="686" t="s">
        <v>942</v>
      </c>
      <c r="D50" s="686" t="s">
        <v>1082</v>
      </c>
      <c r="E50" s="687" t="s">
        <v>2068</v>
      </c>
      <c r="F50" s="686"/>
      <c r="G50" s="321" t="s">
        <v>2025</v>
      </c>
      <c r="H50" s="686" t="s">
        <v>1950</v>
      </c>
      <c r="I50" s="686" t="s">
        <v>877</v>
      </c>
    </row>
    <row r="51" spans="1:9" s="231" customFormat="1">
      <c r="B51" s="326" t="s">
        <v>2069</v>
      </c>
      <c r="C51" s="686" t="s">
        <v>404</v>
      </c>
      <c r="D51" s="686"/>
      <c r="E51" s="687" t="s">
        <v>2070</v>
      </c>
      <c r="F51" s="686"/>
      <c r="G51" s="785" t="s">
        <v>544</v>
      </c>
      <c r="H51" s="686"/>
      <c r="I51" s="686" t="s">
        <v>2049</v>
      </c>
    </row>
    <row r="52" spans="1:9" s="231" customFormat="1">
      <c r="B52" s="326" t="s">
        <v>2071</v>
      </c>
      <c r="C52" s="686"/>
      <c r="D52" s="686"/>
      <c r="E52" s="687" t="s">
        <v>2072</v>
      </c>
      <c r="F52" s="686"/>
      <c r="G52" s="686"/>
      <c r="H52" s="686"/>
      <c r="I52" s="686"/>
    </row>
    <row r="53" spans="1:9" s="231" customFormat="1" ht="37.5">
      <c r="B53" s="243" t="s">
        <v>2073</v>
      </c>
      <c r="C53" s="686"/>
      <c r="D53" s="686"/>
      <c r="E53" s="687"/>
      <c r="F53" s="686"/>
      <c r="G53" s="686"/>
      <c r="H53" s="686"/>
      <c r="I53" s="686"/>
    </row>
    <row r="54" spans="1:9" s="231" customFormat="1">
      <c r="B54" s="243" t="s">
        <v>2074</v>
      </c>
      <c r="C54" s="686"/>
      <c r="D54" s="686"/>
      <c r="E54" s="687"/>
      <c r="F54" s="686"/>
      <c r="G54" s="686"/>
      <c r="H54" s="686"/>
      <c r="I54" s="686"/>
    </row>
    <row r="55" spans="1:9" s="231" customFormat="1">
      <c r="B55" s="2307" t="s">
        <v>2075</v>
      </c>
      <c r="C55" s="686" t="s">
        <v>40</v>
      </c>
      <c r="D55" s="686" t="s">
        <v>1082</v>
      </c>
      <c r="E55" s="687" t="s">
        <v>2076</v>
      </c>
      <c r="F55" s="688"/>
      <c r="G55" s="686" t="s">
        <v>2025</v>
      </c>
      <c r="H55" s="689">
        <v>22951</v>
      </c>
      <c r="I55" s="686" t="s">
        <v>2049</v>
      </c>
    </row>
    <row r="56" spans="1:9" s="231" customFormat="1">
      <c r="B56" s="326"/>
      <c r="C56" s="686" t="s">
        <v>404</v>
      </c>
      <c r="D56" s="686"/>
      <c r="E56" s="687"/>
      <c r="F56" s="686"/>
      <c r="G56" s="2134" t="s">
        <v>2077</v>
      </c>
      <c r="H56" s="686"/>
      <c r="I56" s="686"/>
    </row>
    <row r="57" spans="1:9" s="231" customFormat="1" ht="21">
      <c r="A57" s="235"/>
      <c r="B57" s="690" t="s">
        <v>2078</v>
      </c>
      <c r="C57" s="321"/>
      <c r="D57" s="321"/>
      <c r="E57" s="235" t="s">
        <v>6</v>
      </c>
      <c r="F57" s="321"/>
      <c r="G57" s="321"/>
      <c r="H57" s="321"/>
      <c r="I57" s="321"/>
    </row>
    <row r="58" spans="1:9" s="231" customFormat="1">
      <c r="A58" s="235"/>
      <c r="B58" s="691" t="s">
        <v>2079</v>
      </c>
      <c r="C58" s="686" t="s">
        <v>40</v>
      </c>
      <c r="D58" s="686" t="s">
        <v>1082</v>
      </c>
      <c r="E58" s="235" t="s">
        <v>2080</v>
      </c>
      <c r="F58" s="321"/>
      <c r="G58" s="321"/>
      <c r="H58" s="321" t="s">
        <v>733</v>
      </c>
      <c r="I58" s="321" t="s">
        <v>2081</v>
      </c>
    </row>
    <row r="59" spans="1:9" s="231" customFormat="1">
      <c r="A59" s="235"/>
      <c r="B59" s="691"/>
      <c r="C59" s="686" t="s">
        <v>404</v>
      </c>
      <c r="D59" s="321"/>
      <c r="E59" s="235" t="s">
        <v>2082</v>
      </c>
      <c r="F59" s="321"/>
      <c r="G59" s="321"/>
      <c r="H59" s="321"/>
      <c r="I59" s="321" t="s">
        <v>1082</v>
      </c>
    </row>
    <row r="60" spans="1:9" s="231" customFormat="1">
      <c r="A60" s="235"/>
      <c r="B60" s="692" t="s">
        <v>2083</v>
      </c>
      <c r="C60" s="321"/>
      <c r="D60" s="321"/>
      <c r="E60" s="235"/>
      <c r="F60" s="321"/>
      <c r="G60" s="321"/>
      <c r="H60" s="321"/>
      <c r="I60" s="321"/>
    </row>
    <row r="61" spans="1:9" s="231" customFormat="1">
      <c r="A61" s="235"/>
      <c r="B61" s="243" t="s">
        <v>2084</v>
      </c>
      <c r="C61" s="686"/>
      <c r="D61" s="686"/>
      <c r="E61" s="235"/>
      <c r="F61" s="321"/>
      <c r="G61" s="321"/>
      <c r="H61" s="321"/>
      <c r="I61" s="321"/>
    </row>
    <row r="62" spans="1:9" s="231" customFormat="1" ht="37.5">
      <c r="A62" s="235"/>
      <c r="B62" s="243" t="s">
        <v>2085</v>
      </c>
      <c r="C62" s="686"/>
      <c r="D62" s="686"/>
      <c r="E62" s="235"/>
      <c r="F62" s="321"/>
      <c r="G62" s="321"/>
      <c r="H62" s="321"/>
      <c r="I62" s="321"/>
    </row>
    <row r="63" spans="1:9" s="231" customFormat="1" ht="21">
      <c r="A63" s="235"/>
      <c r="B63" s="2615" t="s">
        <v>2086</v>
      </c>
      <c r="C63" s="331"/>
      <c r="D63" s="331"/>
      <c r="E63" s="329"/>
      <c r="F63" s="331"/>
      <c r="G63" s="321"/>
      <c r="H63" s="321"/>
      <c r="I63" s="321"/>
    </row>
    <row r="64" spans="1:9" s="231" customFormat="1">
      <c r="A64" s="693"/>
      <c r="B64" s="694" t="s">
        <v>2087</v>
      </c>
      <c r="C64" s="321"/>
      <c r="D64" s="321"/>
      <c r="E64" s="235"/>
      <c r="F64" s="695"/>
      <c r="G64" s="696"/>
      <c r="H64" s="321"/>
      <c r="I64" s="321"/>
    </row>
    <row r="65" spans="1:9" s="231" customFormat="1">
      <c r="A65" s="693"/>
      <c r="B65" s="694" t="s">
        <v>2088</v>
      </c>
      <c r="C65" s="321" t="s">
        <v>2089</v>
      </c>
      <c r="D65" s="321" t="s">
        <v>40</v>
      </c>
      <c r="E65" s="235" t="s">
        <v>2090</v>
      </c>
      <c r="F65" s="695"/>
      <c r="G65" s="696" t="s">
        <v>2025</v>
      </c>
      <c r="H65" s="321" t="s">
        <v>6097</v>
      </c>
      <c r="I65" s="321" t="s">
        <v>2049</v>
      </c>
    </row>
    <row r="66" spans="1:9" s="231" customFormat="1">
      <c r="A66" s="235"/>
      <c r="B66" s="243" t="s">
        <v>2091</v>
      </c>
      <c r="C66" s="321"/>
      <c r="D66" s="321"/>
      <c r="E66" s="235" t="s">
        <v>2092</v>
      </c>
      <c r="F66" s="321"/>
      <c r="G66" s="785" t="s">
        <v>2093</v>
      </c>
      <c r="H66" s="321"/>
      <c r="I66" s="321"/>
    </row>
    <row r="67" spans="1:9" s="231" customFormat="1">
      <c r="A67" s="235"/>
      <c r="B67" s="243" t="s">
        <v>2094</v>
      </c>
      <c r="C67" s="321"/>
      <c r="D67" s="321" t="s">
        <v>40</v>
      </c>
      <c r="E67" s="235"/>
      <c r="F67" s="321"/>
      <c r="G67" s="321"/>
      <c r="H67" s="321"/>
      <c r="I67" s="321"/>
    </row>
    <row r="68" spans="1:9" s="231" customFormat="1">
      <c r="A68" s="235"/>
      <c r="B68" s="243" t="s">
        <v>2095</v>
      </c>
      <c r="C68" s="321"/>
      <c r="D68" s="321" t="s">
        <v>40</v>
      </c>
      <c r="E68" s="235"/>
      <c r="F68" s="321"/>
      <c r="G68" s="321"/>
      <c r="H68" s="321"/>
      <c r="I68" s="321"/>
    </row>
    <row r="69" spans="1:9" s="231" customFormat="1">
      <c r="A69" s="235"/>
      <c r="B69" s="697" t="s">
        <v>2096</v>
      </c>
      <c r="C69" s="321"/>
      <c r="D69" s="321" t="s">
        <v>40</v>
      </c>
      <c r="E69" s="235"/>
      <c r="F69" s="321"/>
      <c r="G69" s="321"/>
      <c r="H69" s="321"/>
      <c r="I69" s="321"/>
    </row>
    <row r="70" spans="1:9" s="231" customFormat="1">
      <c r="A70" s="235"/>
      <c r="B70" s="697" t="s">
        <v>2097</v>
      </c>
      <c r="C70" s="321"/>
      <c r="D70" s="321" t="s">
        <v>40</v>
      </c>
      <c r="E70" s="235"/>
      <c r="F70" s="321"/>
      <c r="G70" s="321"/>
      <c r="H70" s="321"/>
      <c r="I70" s="321"/>
    </row>
    <row r="71" spans="1:9" s="231" customFormat="1">
      <c r="A71" s="235"/>
      <c r="B71" s="694" t="s">
        <v>2098</v>
      </c>
      <c r="C71" s="321"/>
      <c r="D71" s="321"/>
      <c r="E71" s="656" t="s">
        <v>2099</v>
      </c>
      <c r="F71" s="321"/>
      <c r="G71" s="321" t="s">
        <v>2025</v>
      </c>
      <c r="H71" s="321" t="s">
        <v>733</v>
      </c>
      <c r="I71" s="321" t="s">
        <v>2100</v>
      </c>
    </row>
    <row r="72" spans="1:9" s="700" customFormat="1" ht="37.5">
      <c r="A72" s="656"/>
      <c r="B72" s="2616" t="s">
        <v>2101</v>
      </c>
      <c r="C72" s="699" t="s">
        <v>1582</v>
      </c>
      <c r="D72" s="321" t="s">
        <v>40</v>
      </c>
      <c r="F72" s="699"/>
      <c r="G72" s="785" t="s">
        <v>544</v>
      </c>
      <c r="I72" s="656"/>
    </row>
    <row r="73" spans="1:9" s="700" customFormat="1" ht="37.5">
      <c r="A73" s="656"/>
      <c r="B73" s="2616" t="s">
        <v>2102</v>
      </c>
      <c r="C73" s="699" t="s">
        <v>1582</v>
      </c>
      <c r="D73" s="321" t="s">
        <v>40</v>
      </c>
      <c r="E73" s="656"/>
      <c r="F73" s="699"/>
      <c r="G73" s="914"/>
      <c r="H73" s="321"/>
      <c r="I73" s="321"/>
    </row>
    <row r="74" spans="1:9" s="700" customFormat="1">
      <c r="A74" s="656"/>
      <c r="B74" s="2616" t="s">
        <v>2103</v>
      </c>
      <c r="C74" s="699" t="s">
        <v>1582</v>
      </c>
      <c r="D74" s="321" t="s">
        <v>40</v>
      </c>
      <c r="E74" s="656"/>
      <c r="F74" s="699"/>
      <c r="G74" s="786"/>
      <c r="H74" s="699"/>
      <c r="I74" s="699"/>
    </row>
    <row r="75" spans="1:9" s="231" customFormat="1">
      <c r="A75" s="235"/>
      <c r="B75" s="2617" t="s">
        <v>2104</v>
      </c>
      <c r="C75" s="699" t="s">
        <v>1582</v>
      </c>
      <c r="D75" s="321" t="s">
        <v>40</v>
      </c>
      <c r="E75" s="235"/>
      <c r="F75" s="321"/>
      <c r="G75" s="785"/>
      <c r="H75" s="321"/>
      <c r="I75" s="321"/>
    </row>
    <row r="76" spans="1:9" s="231" customFormat="1">
      <c r="A76" s="235"/>
      <c r="B76" s="2617" t="s">
        <v>2105</v>
      </c>
      <c r="C76" s="699" t="s">
        <v>1582</v>
      </c>
      <c r="D76" s="321" t="s">
        <v>40</v>
      </c>
      <c r="E76" s="235"/>
      <c r="F76" s="321"/>
      <c r="G76" s="785"/>
      <c r="H76" s="321"/>
      <c r="I76" s="321"/>
    </row>
    <row r="77" spans="1:9" s="231" customFormat="1">
      <c r="A77" s="235"/>
      <c r="B77" s="2617" t="s">
        <v>2106</v>
      </c>
      <c r="C77" s="699" t="s">
        <v>1582</v>
      </c>
      <c r="D77" s="321" t="s">
        <v>40</v>
      </c>
      <c r="E77" s="235"/>
      <c r="F77" s="321"/>
      <c r="G77" s="785"/>
      <c r="H77" s="82"/>
      <c r="I77" s="321"/>
    </row>
    <row r="78" spans="1:9" s="231" customFormat="1">
      <c r="A78" s="235"/>
      <c r="B78" s="2617" t="s">
        <v>2107</v>
      </c>
      <c r="C78" s="321" t="s">
        <v>2108</v>
      </c>
      <c r="D78" s="321" t="s">
        <v>40</v>
      </c>
      <c r="E78" s="235" t="s">
        <v>2109</v>
      </c>
      <c r="F78" s="321"/>
      <c r="G78" s="321" t="s">
        <v>2025</v>
      </c>
      <c r="H78" s="321" t="s">
        <v>2110</v>
      </c>
      <c r="I78" s="321" t="s">
        <v>2049</v>
      </c>
    </row>
    <row r="79" spans="1:9" s="700" customFormat="1">
      <c r="A79" s="656"/>
      <c r="B79" s="698"/>
      <c r="C79" s="699"/>
      <c r="D79" s="321"/>
      <c r="E79" s="656" t="s">
        <v>2111</v>
      </c>
      <c r="F79" s="699"/>
      <c r="G79" s="786" t="s">
        <v>2112</v>
      </c>
      <c r="H79" s="699"/>
      <c r="I79" s="699"/>
    </row>
    <row r="80" spans="1:9" s="700" customFormat="1">
      <c r="A80" s="656"/>
      <c r="B80" s="698" t="s">
        <v>2113</v>
      </c>
      <c r="C80" s="321" t="s">
        <v>40</v>
      </c>
      <c r="D80" s="321" t="s">
        <v>40</v>
      </c>
      <c r="E80" s="701" t="s">
        <v>2114</v>
      </c>
      <c r="F80" s="699"/>
      <c r="G80" s="699"/>
      <c r="H80" s="699"/>
      <c r="I80" s="699"/>
    </row>
    <row r="81" spans="1:9" s="700" customFormat="1">
      <c r="A81" s="656"/>
      <c r="B81" s="698"/>
      <c r="C81" s="699"/>
      <c r="D81" s="321"/>
      <c r="E81" s="701" t="s">
        <v>2115</v>
      </c>
      <c r="F81" s="699"/>
      <c r="G81" s="699"/>
      <c r="H81" s="699"/>
      <c r="I81" s="699"/>
    </row>
    <row r="82" spans="1:9" s="700" customFormat="1">
      <c r="A82" s="656"/>
      <c r="B82" s="698" t="s">
        <v>2116</v>
      </c>
      <c r="C82" s="321" t="s">
        <v>40</v>
      </c>
      <c r="D82" s="321" t="s">
        <v>40</v>
      </c>
      <c r="E82" s="702" t="s">
        <v>2117</v>
      </c>
      <c r="F82" s="699"/>
      <c r="G82" s="699"/>
      <c r="H82" s="699"/>
      <c r="I82" s="699"/>
    </row>
    <row r="83" spans="1:9" s="700" customFormat="1">
      <c r="A83" s="656"/>
      <c r="B83" s="698"/>
      <c r="C83" s="699"/>
      <c r="D83" s="321"/>
      <c r="E83" s="701" t="s">
        <v>2118</v>
      </c>
      <c r="F83" s="699"/>
      <c r="G83" s="699"/>
      <c r="H83" s="699"/>
      <c r="I83" s="699"/>
    </row>
    <row r="84" spans="1:9" s="231" customFormat="1">
      <c r="A84" s="235"/>
      <c r="B84" s="2617" t="s">
        <v>6098</v>
      </c>
      <c r="C84" s="321" t="s">
        <v>2119</v>
      </c>
      <c r="D84" s="321" t="s">
        <v>40</v>
      </c>
      <c r="E84" s="235" t="s">
        <v>2120</v>
      </c>
      <c r="F84" s="321"/>
      <c r="G84" s="321" t="s">
        <v>2025</v>
      </c>
      <c r="H84" s="321" t="s">
        <v>733</v>
      </c>
      <c r="I84" s="321" t="s">
        <v>2121</v>
      </c>
    </row>
    <row r="85" spans="1:9" s="231" customFormat="1">
      <c r="A85" s="235"/>
      <c r="B85" s="243" t="s">
        <v>2122</v>
      </c>
      <c r="C85" s="321"/>
      <c r="D85" s="321"/>
      <c r="E85" s="235" t="s">
        <v>2123</v>
      </c>
      <c r="F85" s="321"/>
      <c r="G85" s="785" t="s">
        <v>6099</v>
      </c>
      <c r="H85" s="654"/>
      <c r="I85" s="321" t="s">
        <v>2124</v>
      </c>
    </row>
    <row r="86" spans="1:9" s="231" customFormat="1">
      <c r="A86" s="235"/>
      <c r="B86" s="243" t="s">
        <v>2125</v>
      </c>
      <c r="C86" s="321"/>
      <c r="D86" s="321"/>
      <c r="E86" s="235"/>
      <c r="F86" s="321"/>
      <c r="G86" s="321"/>
      <c r="H86" s="321"/>
      <c r="I86" s="321"/>
    </row>
    <row r="87" spans="1:9" s="231" customFormat="1">
      <c r="A87" s="235"/>
      <c r="B87" s="2617" t="s">
        <v>2126</v>
      </c>
      <c r="C87" s="321" t="s">
        <v>2127</v>
      </c>
      <c r="D87" s="321" t="s">
        <v>40</v>
      </c>
      <c r="E87" s="235" t="s">
        <v>2128</v>
      </c>
      <c r="F87" s="321"/>
      <c r="G87" s="321" t="s">
        <v>2025</v>
      </c>
      <c r="H87" s="703" t="s">
        <v>733</v>
      </c>
      <c r="I87" s="321" t="s">
        <v>2129</v>
      </c>
    </row>
    <row r="88" spans="1:9" s="231" customFormat="1">
      <c r="A88" s="235"/>
      <c r="B88" s="243" t="s">
        <v>2130</v>
      </c>
      <c r="C88" s="321"/>
      <c r="D88" s="321"/>
      <c r="E88" s="235" t="s">
        <v>2131</v>
      </c>
      <c r="F88" s="321"/>
      <c r="G88" s="785" t="s">
        <v>2132</v>
      </c>
      <c r="H88" s="654"/>
      <c r="I88" s="321" t="s">
        <v>2124</v>
      </c>
    </row>
    <row r="89" spans="1:9" s="231" customFormat="1">
      <c r="A89" s="235"/>
      <c r="B89" s="243" t="s">
        <v>2133</v>
      </c>
      <c r="C89" s="321"/>
      <c r="D89" s="321"/>
      <c r="E89" s="235" t="s">
        <v>2134</v>
      </c>
      <c r="F89" s="321"/>
      <c r="G89" s="321"/>
      <c r="H89" s="321"/>
      <c r="I89" s="321"/>
    </row>
    <row r="90" spans="1:9" s="231" customFormat="1">
      <c r="A90" s="235"/>
      <c r="B90" s="243" t="s">
        <v>2135</v>
      </c>
      <c r="C90" s="321"/>
      <c r="D90" s="321"/>
      <c r="E90" s="235"/>
      <c r="F90" s="321"/>
      <c r="G90" s="321"/>
      <c r="H90" s="321"/>
      <c r="I90" s="321"/>
    </row>
    <row r="91" spans="1:9" s="231" customFormat="1">
      <c r="A91" s="235"/>
      <c r="B91" s="243" t="s">
        <v>2136</v>
      </c>
      <c r="C91" s="321"/>
      <c r="D91" s="321"/>
      <c r="E91" s="235"/>
      <c r="F91" s="321"/>
      <c r="G91" s="321"/>
      <c r="H91" s="321"/>
      <c r="I91" s="321"/>
    </row>
    <row r="92" spans="1:9" s="231" customFormat="1" ht="37.5">
      <c r="A92" s="235"/>
      <c r="B92" s="2617" t="s">
        <v>2137</v>
      </c>
      <c r="C92" s="321" t="s">
        <v>2138</v>
      </c>
      <c r="D92" s="321" t="s">
        <v>40</v>
      </c>
      <c r="E92" s="235" t="s">
        <v>2139</v>
      </c>
      <c r="F92" s="321"/>
      <c r="G92" s="321" t="s">
        <v>2140</v>
      </c>
      <c r="H92" s="321" t="s">
        <v>2141</v>
      </c>
      <c r="I92" s="321"/>
    </row>
    <row r="93" spans="1:9" s="231" customFormat="1">
      <c r="A93" s="235"/>
      <c r="B93" s="243" t="s">
        <v>2142</v>
      </c>
      <c r="C93" s="321"/>
      <c r="D93" s="321"/>
      <c r="E93" s="235" t="s">
        <v>2143</v>
      </c>
      <c r="F93" s="321"/>
      <c r="G93" s="321" t="s">
        <v>2144</v>
      </c>
      <c r="H93" s="321"/>
      <c r="I93" s="321"/>
    </row>
    <row r="94" spans="1:9" s="231" customFormat="1">
      <c r="A94" s="235"/>
      <c r="B94" s="243" t="s">
        <v>2145</v>
      </c>
      <c r="C94" s="321" t="s">
        <v>2146</v>
      </c>
      <c r="D94" s="321" t="s">
        <v>40</v>
      </c>
      <c r="E94" s="235" t="s">
        <v>2147</v>
      </c>
      <c r="F94" s="321"/>
      <c r="G94" s="321"/>
      <c r="H94" s="685">
        <v>23498</v>
      </c>
      <c r="I94" s="321" t="s">
        <v>2129</v>
      </c>
    </row>
    <row r="95" spans="1:9" s="231" customFormat="1">
      <c r="A95" s="235"/>
      <c r="B95" s="243"/>
      <c r="C95" s="321"/>
      <c r="D95" s="321"/>
      <c r="E95" s="235" t="s">
        <v>2148</v>
      </c>
      <c r="F95" s="321"/>
      <c r="G95" s="321"/>
      <c r="H95" s="321"/>
      <c r="I95" s="321" t="s">
        <v>2124</v>
      </c>
    </row>
    <row r="96" spans="1:9" s="705" customFormat="1">
      <c r="A96" s="687"/>
      <c r="B96" s="2616" t="s">
        <v>2149</v>
      </c>
      <c r="C96" s="686" t="s">
        <v>2150</v>
      </c>
      <c r="D96" s="686" t="s">
        <v>1082</v>
      </c>
      <c r="E96" s="687" t="s">
        <v>2151</v>
      </c>
      <c r="F96" s="704">
        <v>34800</v>
      </c>
      <c r="G96" s="686" t="s">
        <v>2025</v>
      </c>
      <c r="H96" s="689" t="s">
        <v>1780</v>
      </c>
      <c r="I96" s="321" t="s">
        <v>2129</v>
      </c>
    </row>
    <row r="97" spans="1:9" s="705" customFormat="1">
      <c r="A97" s="687"/>
      <c r="B97" s="698" t="s">
        <v>2152</v>
      </c>
      <c r="C97" s="686" t="s">
        <v>1082</v>
      </c>
      <c r="D97" s="686"/>
      <c r="E97" s="687" t="s">
        <v>2153</v>
      </c>
      <c r="F97" s="686"/>
      <c r="G97" s="686" t="s">
        <v>544</v>
      </c>
      <c r="H97" s="686"/>
      <c r="I97" s="321" t="s">
        <v>2124</v>
      </c>
    </row>
    <row r="98" spans="1:9" s="705" customFormat="1">
      <c r="A98" s="687"/>
      <c r="B98" s="326"/>
      <c r="C98" s="686" t="s">
        <v>2154</v>
      </c>
      <c r="D98" s="686"/>
      <c r="E98" s="687"/>
      <c r="F98" s="686"/>
      <c r="G98" s="686"/>
      <c r="H98" s="686"/>
      <c r="I98" s="686"/>
    </row>
    <row r="99" spans="1:9" s="700" customFormat="1">
      <c r="A99" s="656"/>
      <c r="B99" s="698" t="s">
        <v>2155</v>
      </c>
      <c r="C99" s="699"/>
      <c r="D99" s="321" t="s">
        <v>40</v>
      </c>
      <c r="E99" s="656" t="s">
        <v>2156</v>
      </c>
      <c r="F99" s="699"/>
      <c r="G99" s="699"/>
      <c r="H99" s="699" t="s">
        <v>1950</v>
      </c>
      <c r="I99" s="699" t="s">
        <v>2121</v>
      </c>
    </row>
    <row r="100" spans="1:9" s="700" customFormat="1">
      <c r="A100" s="656"/>
      <c r="B100" s="698"/>
      <c r="C100" s="699"/>
      <c r="D100" s="321"/>
      <c r="E100" s="656" t="s">
        <v>2157</v>
      </c>
      <c r="F100" s="699"/>
      <c r="G100" s="699"/>
      <c r="H100" s="699"/>
      <c r="I100" s="699" t="s">
        <v>2124</v>
      </c>
    </row>
    <row r="101" spans="1:9" s="700" customFormat="1">
      <c r="A101" s="656"/>
      <c r="B101" s="698"/>
      <c r="C101" s="699"/>
      <c r="D101" s="699"/>
      <c r="E101" s="656" t="s">
        <v>2158</v>
      </c>
      <c r="F101" s="699"/>
      <c r="G101" s="699"/>
      <c r="H101" s="699"/>
      <c r="I101" s="699"/>
    </row>
    <row r="102" spans="1:9" s="700" customFormat="1">
      <c r="A102" s="656"/>
      <c r="B102" s="698"/>
      <c r="C102" s="699"/>
      <c r="D102" s="699"/>
      <c r="E102" s="656" t="s">
        <v>2159</v>
      </c>
      <c r="F102" s="699"/>
      <c r="G102" s="699"/>
      <c r="H102" s="699"/>
      <c r="I102" s="699"/>
    </row>
    <row r="103" spans="1:9" s="705" customFormat="1">
      <c r="A103" s="687"/>
      <c r="B103" s="2616" t="s">
        <v>2160</v>
      </c>
      <c r="C103" s="686" t="s">
        <v>2150</v>
      </c>
      <c r="D103" s="686" t="s">
        <v>1082</v>
      </c>
      <c r="E103" s="687" t="s">
        <v>2161</v>
      </c>
      <c r="F103" s="704">
        <v>42000</v>
      </c>
      <c r="G103" s="686" t="s">
        <v>2025</v>
      </c>
      <c r="H103" s="689" t="s">
        <v>2162</v>
      </c>
      <c r="I103" s="686" t="s">
        <v>2121</v>
      </c>
    </row>
    <row r="104" spans="1:9" s="705" customFormat="1">
      <c r="A104" s="687"/>
      <c r="B104" s="698" t="s">
        <v>2163</v>
      </c>
      <c r="C104" s="686" t="s">
        <v>1082</v>
      </c>
      <c r="D104" s="686"/>
      <c r="E104" s="687" t="s">
        <v>2164</v>
      </c>
      <c r="F104" s="686"/>
      <c r="G104" s="686" t="s">
        <v>544</v>
      </c>
      <c r="H104" s="686"/>
      <c r="I104" s="686" t="s">
        <v>2124</v>
      </c>
    </row>
    <row r="105" spans="1:9" s="705" customFormat="1">
      <c r="A105" s="687"/>
      <c r="B105" s="698" t="s">
        <v>2165</v>
      </c>
      <c r="C105" s="686" t="s">
        <v>2154</v>
      </c>
      <c r="D105" s="686"/>
      <c r="E105" s="687" t="s">
        <v>631</v>
      </c>
      <c r="F105" s="686"/>
      <c r="G105" s="686"/>
      <c r="H105" s="686"/>
      <c r="I105" s="686"/>
    </row>
    <row r="106" spans="1:9" s="705" customFormat="1">
      <c r="A106" s="687"/>
      <c r="B106" s="698" t="s">
        <v>2166</v>
      </c>
      <c r="C106" s="686"/>
      <c r="D106" s="686"/>
      <c r="E106" s="687"/>
      <c r="F106" s="686"/>
      <c r="G106" s="686"/>
      <c r="H106" s="686"/>
      <c r="I106" s="686"/>
    </row>
    <row r="107" spans="1:9" s="705" customFormat="1">
      <c r="A107" s="687"/>
      <c r="B107" s="698" t="s">
        <v>2167</v>
      </c>
      <c r="C107" s="686"/>
      <c r="D107" s="686"/>
      <c r="E107" s="687"/>
      <c r="F107" s="686"/>
      <c r="G107" s="686"/>
      <c r="H107" s="686"/>
      <c r="I107" s="686"/>
    </row>
    <row r="108" spans="1:9" s="705" customFormat="1">
      <c r="A108" s="687"/>
      <c r="B108" s="698" t="s">
        <v>2168</v>
      </c>
      <c r="C108" s="686"/>
      <c r="D108" s="686"/>
      <c r="E108" s="687"/>
      <c r="F108" s="686"/>
      <c r="G108" s="686"/>
      <c r="H108" s="686"/>
      <c r="I108" s="686"/>
    </row>
    <row r="109" spans="1:9" s="705" customFormat="1">
      <c r="A109" s="687"/>
      <c r="B109" s="698" t="s">
        <v>2169</v>
      </c>
      <c r="C109" s="686"/>
      <c r="D109" s="686"/>
      <c r="E109" s="687"/>
      <c r="F109" s="686"/>
      <c r="G109" s="686"/>
      <c r="H109" s="686"/>
      <c r="I109" s="686"/>
    </row>
    <row r="110" spans="1:9" s="705" customFormat="1">
      <c r="A110" s="687"/>
      <c r="B110" s="698" t="s">
        <v>2170</v>
      </c>
      <c r="C110" s="686"/>
      <c r="D110" s="686"/>
      <c r="E110" s="687"/>
      <c r="F110" s="686"/>
      <c r="G110" s="686"/>
      <c r="H110" s="686"/>
      <c r="I110" s="686"/>
    </row>
    <row r="111" spans="1:9" s="700" customFormat="1">
      <c r="A111" s="656"/>
      <c r="B111" s="698" t="s">
        <v>2171</v>
      </c>
      <c r="C111" s="699"/>
      <c r="D111" s="699"/>
      <c r="E111" s="656"/>
      <c r="F111" s="699"/>
      <c r="G111" s="699"/>
      <c r="H111" s="699"/>
      <c r="I111" s="699"/>
    </row>
    <row r="112" spans="1:9" s="700" customFormat="1">
      <c r="A112" s="656"/>
      <c r="B112" s="2616" t="s">
        <v>2172</v>
      </c>
      <c r="C112" s="686" t="s">
        <v>2150</v>
      </c>
      <c r="D112" s="699" t="s">
        <v>40</v>
      </c>
      <c r="E112" s="656" t="s">
        <v>2173</v>
      </c>
      <c r="F112" s="2618">
        <v>34800</v>
      </c>
      <c r="G112" s="699" t="s">
        <v>2025</v>
      </c>
      <c r="H112" s="706" t="s">
        <v>2162</v>
      </c>
      <c r="I112" s="686" t="s">
        <v>2121</v>
      </c>
    </row>
    <row r="113" spans="1:9" s="700" customFormat="1">
      <c r="A113" s="656"/>
      <c r="B113" s="698" t="s">
        <v>2174</v>
      </c>
      <c r="C113" s="686" t="s">
        <v>1082</v>
      </c>
      <c r="D113" s="699"/>
      <c r="E113" s="656" t="s">
        <v>2175</v>
      </c>
      <c r="F113" s="699"/>
      <c r="G113" s="699" t="s">
        <v>544</v>
      </c>
      <c r="H113" s="699"/>
      <c r="I113" s="686" t="s">
        <v>2124</v>
      </c>
    </row>
    <row r="114" spans="1:9" s="700" customFormat="1">
      <c r="A114" s="656"/>
      <c r="B114" s="698"/>
      <c r="C114" s="686" t="s">
        <v>2154</v>
      </c>
      <c r="D114" s="699"/>
      <c r="E114" s="656" t="s">
        <v>2174</v>
      </c>
      <c r="F114" s="699"/>
      <c r="G114" s="699"/>
      <c r="H114" s="699"/>
      <c r="I114" s="699"/>
    </row>
    <row r="115" spans="1:9" s="700" customFormat="1">
      <c r="A115" s="656"/>
      <c r="B115" s="698"/>
      <c r="C115" s="699"/>
      <c r="D115" s="699"/>
      <c r="E115" s="656" t="s">
        <v>2176</v>
      </c>
      <c r="F115" s="699"/>
      <c r="G115" s="699"/>
      <c r="H115" s="699"/>
      <c r="I115" s="699"/>
    </row>
    <row r="116" spans="1:9" s="705" customFormat="1">
      <c r="A116" s="687"/>
      <c r="B116" s="326" t="s">
        <v>2177</v>
      </c>
      <c r="C116" s="686" t="s">
        <v>40</v>
      </c>
      <c r="D116" s="686" t="s">
        <v>1082</v>
      </c>
      <c r="E116" s="687" t="s">
        <v>2178</v>
      </c>
      <c r="F116" s="686"/>
      <c r="G116" s="686"/>
      <c r="H116" s="686" t="s">
        <v>1950</v>
      </c>
      <c r="I116" s="686" t="s">
        <v>2121</v>
      </c>
    </row>
    <row r="117" spans="1:9" s="705" customFormat="1">
      <c r="A117" s="687"/>
      <c r="B117" s="326"/>
      <c r="C117" s="686" t="s">
        <v>404</v>
      </c>
      <c r="D117" s="686"/>
      <c r="E117" s="687" t="s">
        <v>2179</v>
      </c>
      <c r="F117" s="686"/>
      <c r="G117" s="686"/>
      <c r="H117" s="686"/>
      <c r="I117" s="686" t="s">
        <v>2186</v>
      </c>
    </row>
    <row r="118" spans="1:9" s="705" customFormat="1">
      <c r="A118" s="687"/>
      <c r="B118" s="326"/>
      <c r="C118" s="686"/>
      <c r="D118" s="686"/>
      <c r="E118" s="687" t="s">
        <v>2180</v>
      </c>
      <c r="F118" s="686"/>
      <c r="G118" s="686"/>
      <c r="H118" s="686"/>
      <c r="I118" s="686"/>
    </row>
    <row r="119" spans="1:9" s="705" customFormat="1">
      <c r="A119" s="687"/>
      <c r="B119" s="326"/>
      <c r="C119" s="686"/>
      <c r="D119" s="686"/>
      <c r="E119" s="687" t="s">
        <v>2181</v>
      </c>
      <c r="F119" s="686"/>
      <c r="G119" s="686"/>
      <c r="H119" s="686"/>
      <c r="I119" s="686"/>
    </row>
    <row r="120" spans="1:9" s="700" customFormat="1">
      <c r="A120" s="656"/>
      <c r="B120" s="698" t="s">
        <v>2182</v>
      </c>
      <c r="C120" s="686" t="s">
        <v>40</v>
      </c>
      <c r="D120" s="699" t="s">
        <v>1082</v>
      </c>
      <c r="E120" s="656" t="s">
        <v>2183</v>
      </c>
      <c r="F120" s="699"/>
      <c r="G120" s="699"/>
      <c r="H120" s="699" t="s">
        <v>2184</v>
      </c>
      <c r="I120" s="686" t="s">
        <v>2121</v>
      </c>
    </row>
    <row r="121" spans="1:9" s="700" customFormat="1">
      <c r="A121" s="656"/>
      <c r="B121" s="698" t="s">
        <v>2185</v>
      </c>
      <c r="C121" s="686" t="s">
        <v>404</v>
      </c>
      <c r="D121" s="699"/>
      <c r="E121" s="656"/>
      <c r="F121" s="699"/>
      <c r="G121" s="699"/>
      <c r="H121" s="699"/>
      <c r="I121" s="686" t="s">
        <v>2186</v>
      </c>
    </row>
    <row r="122" spans="1:9" s="700" customFormat="1">
      <c r="A122" s="656"/>
      <c r="B122" s="2616" t="s">
        <v>2187</v>
      </c>
      <c r="C122" s="686" t="s">
        <v>40</v>
      </c>
      <c r="D122" s="699" t="s">
        <v>1082</v>
      </c>
      <c r="E122" s="656" t="s">
        <v>2188</v>
      </c>
      <c r="F122" s="2619"/>
      <c r="G122" s="786" t="s">
        <v>2025</v>
      </c>
      <c r="H122" s="699" t="s">
        <v>2189</v>
      </c>
      <c r="I122" s="686" t="s">
        <v>2121</v>
      </c>
    </row>
    <row r="123" spans="1:9" s="700" customFormat="1">
      <c r="A123" s="656"/>
      <c r="B123" s="698"/>
      <c r="C123" s="686" t="s">
        <v>404</v>
      </c>
      <c r="D123" s="699"/>
      <c r="E123" s="656" t="s">
        <v>2190</v>
      </c>
      <c r="F123" s="699"/>
      <c r="G123" s="786" t="s">
        <v>6100</v>
      </c>
      <c r="H123" s="699"/>
      <c r="I123" s="686" t="s">
        <v>2186</v>
      </c>
    </row>
    <row r="124" spans="1:9" s="700" customFormat="1">
      <c r="A124" s="656"/>
      <c r="B124" s="698"/>
      <c r="C124" s="686"/>
      <c r="D124" s="699"/>
      <c r="E124" s="656" t="s">
        <v>2191</v>
      </c>
      <c r="F124" s="699"/>
      <c r="G124" s="699"/>
      <c r="H124" s="699"/>
      <c r="I124" s="686"/>
    </row>
    <row r="125" spans="1:9" s="700" customFormat="1">
      <c r="A125" s="656"/>
      <c r="B125" s="2616" t="s">
        <v>2192</v>
      </c>
      <c r="C125" s="699" t="s">
        <v>2193</v>
      </c>
      <c r="D125" s="699" t="s">
        <v>40</v>
      </c>
      <c r="E125" s="656" t="s">
        <v>2194</v>
      </c>
      <c r="F125" s="699"/>
      <c r="G125" s="321" t="s">
        <v>2025</v>
      </c>
      <c r="H125" s="706">
        <v>23408</v>
      </c>
      <c r="I125" s="699" t="s">
        <v>2121</v>
      </c>
    </row>
    <row r="126" spans="1:9" s="700" customFormat="1">
      <c r="A126" s="656"/>
      <c r="B126" s="698"/>
      <c r="C126" s="699" t="s">
        <v>2195</v>
      </c>
      <c r="D126" s="699"/>
      <c r="E126" s="656" t="s">
        <v>2196</v>
      </c>
      <c r="F126" s="699"/>
      <c r="G126" s="785" t="s">
        <v>2197</v>
      </c>
      <c r="H126" s="699"/>
      <c r="I126" s="699" t="s">
        <v>2124</v>
      </c>
    </row>
    <row r="127" spans="1:9" s="705" customFormat="1">
      <c r="A127" s="687"/>
      <c r="B127" s="2616" t="s">
        <v>2198</v>
      </c>
      <c r="C127" s="686" t="s">
        <v>40</v>
      </c>
      <c r="D127" s="686" t="s">
        <v>1082</v>
      </c>
      <c r="E127" s="687" t="s">
        <v>2199</v>
      </c>
      <c r="F127" s="2620"/>
      <c r="G127" s="686" t="s">
        <v>2025</v>
      </c>
      <c r="H127" s="686" t="s">
        <v>2200</v>
      </c>
      <c r="I127" s="699" t="s">
        <v>2121</v>
      </c>
    </row>
    <row r="128" spans="1:9" s="705" customFormat="1">
      <c r="A128" s="687"/>
      <c r="B128" s="2616" t="s">
        <v>2201</v>
      </c>
      <c r="C128" s="686" t="s">
        <v>404</v>
      </c>
      <c r="D128" s="686"/>
      <c r="E128" s="687" t="s">
        <v>2202</v>
      </c>
      <c r="F128" s="686"/>
      <c r="G128" s="2620" t="s">
        <v>6101</v>
      </c>
      <c r="H128" s="686"/>
      <c r="I128" s="699" t="s">
        <v>2124</v>
      </c>
    </row>
    <row r="129" spans="1:9" s="705" customFormat="1">
      <c r="A129" s="687"/>
      <c r="B129" s="698"/>
      <c r="C129" s="686"/>
      <c r="D129" s="686"/>
      <c r="E129" s="687" t="s">
        <v>2203</v>
      </c>
      <c r="F129" s="686"/>
      <c r="G129" s="686"/>
      <c r="H129" s="686"/>
      <c r="I129" s="686"/>
    </row>
    <row r="130" spans="1:9" s="705" customFormat="1">
      <c r="A130" s="687"/>
      <c r="B130" s="708"/>
      <c r="C130" s="686"/>
      <c r="D130" s="686"/>
      <c r="E130" s="687" t="s">
        <v>2201</v>
      </c>
      <c r="F130" s="686"/>
      <c r="G130" s="686"/>
      <c r="H130" s="686"/>
      <c r="I130" s="686"/>
    </row>
    <row r="131" spans="1:9" s="705" customFormat="1">
      <c r="A131" s="687"/>
      <c r="B131" s="708" t="s">
        <v>2204</v>
      </c>
      <c r="C131" s="686"/>
      <c r="D131" s="686"/>
      <c r="E131" s="687"/>
      <c r="F131" s="686"/>
      <c r="G131" s="686"/>
      <c r="H131" s="686"/>
      <c r="I131" s="686"/>
    </row>
    <row r="132" spans="1:9" s="705" customFormat="1" ht="37.5">
      <c r="A132" s="687"/>
      <c r="B132" s="698" t="s">
        <v>2205</v>
      </c>
      <c r="C132" s="686"/>
      <c r="D132" s="686"/>
      <c r="E132" s="687"/>
      <c r="F132" s="686"/>
      <c r="G132" s="686"/>
      <c r="H132" s="686"/>
      <c r="I132" s="686"/>
    </row>
    <row r="133" spans="1:9" s="705" customFormat="1">
      <c r="A133" s="687"/>
      <c r="B133" s="698" t="s">
        <v>2206</v>
      </c>
      <c r="C133" s="686"/>
      <c r="D133" s="686"/>
      <c r="E133" s="687"/>
      <c r="F133" s="686"/>
      <c r="G133" s="686"/>
      <c r="H133" s="686"/>
      <c r="I133" s="686"/>
    </row>
    <row r="134" spans="1:9" s="705" customFormat="1" ht="37.5">
      <c r="A134" s="687"/>
      <c r="B134" s="698" t="s">
        <v>2207</v>
      </c>
      <c r="C134" s="686"/>
      <c r="D134" s="686"/>
      <c r="E134" s="687"/>
      <c r="F134" s="686"/>
      <c r="G134" s="686"/>
      <c r="H134" s="686"/>
      <c r="I134" s="686"/>
    </row>
    <row r="135" spans="1:9" s="705" customFormat="1">
      <c r="A135" s="687"/>
      <c r="B135" s="326" t="s">
        <v>2208</v>
      </c>
      <c r="C135" s="686"/>
      <c r="D135" s="686"/>
      <c r="E135" s="687"/>
      <c r="F135" s="686"/>
      <c r="G135" s="686"/>
      <c r="H135" s="686"/>
      <c r="I135" s="686"/>
    </row>
    <row r="136" spans="1:9" s="705" customFormat="1">
      <c r="A136" s="687"/>
      <c r="B136" s="326" t="s">
        <v>2209</v>
      </c>
      <c r="C136" s="686"/>
      <c r="D136" s="686"/>
      <c r="E136" s="687"/>
      <c r="F136" s="686"/>
      <c r="G136" s="686"/>
      <c r="H136" s="686"/>
      <c r="I136" s="686"/>
    </row>
    <row r="137" spans="1:9" s="705" customFormat="1" ht="37.5">
      <c r="A137" s="687"/>
      <c r="B137" s="326" t="s">
        <v>2210</v>
      </c>
      <c r="C137" s="686"/>
      <c r="D137" s="686"/>
      <c r="E137" s="687"/>
      <c r="F137" s="686"/>
      <c r="G137" s="686"/>
      <c r="H137" s="686"/>
      <c r="I137" s="686"/>
    </row>
    <row r="138" spans="1:9" s="705" customFormat="1">
      <c r="A138" s="687"/>
      <c r="B138" s="326" t="s">
        <v>2211</v>
      </c>
      <c r="C138" s="686"/>
      <c r="D138" s="686"/>
      <c r="E138" s="687"/>
      <c r="F138" s="686"/>
      <c r="G138" s="686"/>
      <c r="H138" s="686"/>
      <c r="I138" s="686"/>
    </row>
    <row r="139" spans="1:9" s="705" customFormat="1">
      <c r="A139" s="687"/>
      <c r="B139" s="326" t="s">
        <v>2212</v>
      </c>
      <c r="C139" s="686"/>
      <c r="D139" s="686"/>
      <c r="E139" s="687"/>
      <c r="F139" s="686"/>
      <c r="G139" s="686"/>
      <c r="H139" s="686"/>
      <c r="I139" s="686"/>
    </row>
    <row r="140" spans="1:9" s="705" customFormat="1">
      <c r="A140" s="687"/>
      <c r="B140" s="326" t="s">
        <v>2213</v>
      </c>
      <c r="C140" s="686"/>
      <c r="D140" s="686"/>
      <c r="E140" s="687"/>
      <c r="F140" s="686"/>
      <c r="G140" s="686"/>
      <c r="H140" s="686"/>
      <c r="I140" s="686"/>
    </row>
    <row r="141" spans="1:9" s="705" customFormat="1" ht="37.5">
      <c r="A141" s="687"/>
      <c r="B141" s="2307" t="s">
        <v>2214</v>
      </c>
      <c r="C141" s="686" t="s">
        <v>40</v>
      </c>
      <c r="D141" s="686"/>
      <c r="E141" s="687"/>
      <c r="F141" s="686"/>
      <c r="G141" s="686"/>
      <c r="H141" s="686"/>
      <c r="I141" s="686"/>
    </row>
    <row r="142" spans="1:9" s="705" customFormat="1">
      <c r="A142" s="687"/>
      <c r="B142" s="2307" t="s">
        <v>2215</v>
      </c>
      <c r="C142" s="686" t="s">
        <v>404</v>
      </c>
      <c r="D142" s="686"/>
      <c r="E142" s="687"/>
      <c r="F142" s="686"/>
      <c r="G142" s="686"/>
      <c r="H142" s="686"/>
      <c r="I142" s="686"/>
    </row>
    <row r="143" spans="1:9" s="705" customFormat="1">
      <c r="A143" s="687"/>
      <c r="B143" s="710" t="s">
        <v>2216</v>
      </c>
      <c r="C143" s="709"/>
      <c r="D143" s="686"/>
      <c r="E143" s="687"/>
      <c r="F143" s="707"/>
      <c r="G143" s="686"/>
      <c r="H143" s="686"/>
      <c r="I143" s="686"/>
    </row>
    <row r="144" spans="1:9" s="705" customFormat="1">
      <c r="A144" s="687"/>
      <c r="B144" s="711" t="s">
        <v>2217</v>
      </c>
      <c r="C144" s="709"/>
      <c r="D144" s="686"/>
      <c r="E144" s="687"/>
      <c r="F144" s="707"/>
      <c r="G144" s="686"/>
      <c r="H144" s="686"/>
      <c r="I144" s="686"/>
    </row>
    <row r="145" spans="1:9" s="705" customFormat="1" ht="37.5">
      <c r="A145" s="712" t="s">
        <v>2218</v>
      </c>
      <c r="B145" s="713" t="s">
        <v>2219</v>
      </c>
      <c r="C145" s="709"/>
      <c r="D145" s="686"/>
      <c r="E145" s="687"/>
      <c r="F145" s="707"/>
      <c r="G145" s="686"/>
      <c r="H145" s="686"/>
      <c r="I145" s="686"/>
    </row>
    <row r="146" spans="1:9" s="705" customFormat="1">
      <c r="A146" s="307"/>
      <c r="B146" s="698" t="s">
        <v>2220</v>
      </c>
      <c r="C146" s="709"/>
      <c r="D146" s="686"/>
      <c r="E146" s="687"/>
      <c r="F146" s="707"/>
      <c r="G146" s="686"/>
      <c r="H146" s="686"/>
      <c r="I146" s="686"/>
    </row>
    <row r="147" spans="1:9" s="705" customFormat="1">
      <c r="A147" s="687"/>
      <c r="B147" s="326" t="s">
        <v>2221</v>
      </c>
      <c r="C147" s="709"/>
      <c r="D147" s="686"/>
      <c r="E147" s="687"/>
      <c r="F147" s="707"/>
      <c r="G147" s="686"/>
      <c r="H147" s="686"/>
      <c r="I147" s="686"/>
    </row>
    <row r="148" spans="1:9" s="705" customFormat="1">
      <c r="A148" s="687"/>
      <c r="B148" s="326" t="s">
        <v>2209</v>
      </c>
      <c r="C148" s="709"/>
      <c r="D148" s="686"/>
      <c r="E148" s="687"/>
      <c r="F148" s="707"/>
      <c r="G148" s="686"/>
      <c r="H148" s="686"/>
      <c r="I148" s="686"/>
    </row>
    <row r="149" spans="1:9" s="705" customFormat="1">
      <c r="A149" s="714"/>
      <c r="B149" s="330" t="s">
        <v>2222</v>
      </c>
      <c r="C149" s="709"/>
      <c r="D149" s="686"/>
      <c r="E149" s="687"/>
      <c r="F149" s="707"/>
      <c r="G149" s="686"/>
      <c r="H149" s="686"/>
      <c r="I149" s="686"/>
    </row>
    <row r="150" spans="1:9" s="705" customFormat="1">
      <c r="A150" s="715" t="s">
        <v>2223</v>
      </c>
      <c r="B150" s="716" t="s">
        <v>2224</v>
      </c>
      <c r="C150" s="709"/>
      <c r="D150" s="686"/>
      <c r="E150" s="687"/>
      <c r="F150" s="707"/>
      <c r="G150" s="686"/>
      <c r="H150" s="686"/>
      <c r="I150" s="686"/>
    </row>
    <row r="151" spans="1:9" s="705" customFormat="1">
      <c r="A151" s="717" t="s">
        <v>2225</v>
      </c>
      <c r="B151" s="718" t="s">
        <v>2226</v>
      </c>
      <c r="C151" s="709"/>
      <c r="D151" s="686"/>
      <c r="E151" s="687"/>
      <c r="F151" s="707"/>
      <c r="G151" s="686"/>
      <c r="H151" s="686"/>
      <c r="I151" s="686"/>
    </row>
    <row r="152" spans="1:9" s="705" customFormat="1">
      <c r="A152" s="719" t="s">
        <v>2227</v>
      </c>
      <c r="B152" s="720" t="s">
        <v>2228</v>
      </c>
      <c r="C152" s="709"/>
      <c r="D152" s="686"/>
      <c r="E152" s="687"/>
      <c r="F152" s="707"/>
      <c r="G152" s="686"/>
      <c r="H152" s="686"/>
      <c r="I152" s="686"/>
    </row>
    <row r="153" spans="1:9" s="705" customFormat="1">
      <c r="A153" s="721"/>
      <c r="B153" s="722" t="s">
        <v>2229</v>
      </c>
      <c r="C153" s="709"/>
      <c r="D153" s="686"/>
      <c r="E153" s="687"/>
      <c r="F153" s="707"/>
      <c r="G153" s="686"/>
      <c r="H153" s="686"/>
      <c r="I153" s="686"/>
    </row>
    <row r="154" spans="1:9" s="705" customFormat="1">
      <c r="A154" s="723"/>
      <c r="B154" s="264" t="s">
        <v>2230</v>
      </c>
      <c r="C154" s="709"/>
      <c r="D154" s="686"/>
      <c r="E154" s="687"/>
      <c r="F154" s="707"/>
      <c r="G154" s="686"/>
      <c r="H154" s="686"/>
      <c r="I154" s="686"/>
    </row>
    <row r="155" spans="1:9" s="705" customFormat="1">
      <c r="A155" s="723"/>
      <c r="B155" s="716" t="s">
        <v>2231</v>
      </c>
      <c r="C155" s="709"/>
      <c r="D155" s="686"/>
      <c r="E155" s="687"/>
      <c r="F155" s="707"/>
      <c r="G155" s="686"/>
      <c r="H155" s="686"/>
      <c r="I155" s="686"/>
    </row>
    <row r="156" spans="1:9" s="705" customFormat="1">
      <c r="A156" s="724"/>
      <c r="B156" s="720" t="s">
        <v>2232</v>
      </c>
      <c r="C156" s="709"/>
      <c r="D156" s="686"/>
      <c r="E156" s="687"/>
      <c r="F156" s="707"/>
      <c r="G156" s="686"/>
      <c r="H156" s="686"/>
      <c r="I156" s="686"/>
    </row>
    <row r="157" spans="1:9" s="705" customFormat="1">
      <c r="A157" s="723"/>
      <c r="B157" s="725" t="s">
        <v>2233</v>
      </c>
      <c r="C157" s="709"/>
      <c r="D157" s="686"/>
      <c r="E157" s="687"/>
      <c r="F157" s="707"/>
      <c r="G157" s="686"/>
      <c r="H157" s="686"/>
      <c r="I157" s="686"/>
    </row>
    <row r="158" spans="1:9" s="705" customFormat="1">
      <c r="A158" s="724"/>
      <c r="B158" s="656" t="s">
        <v>2234</v>
      </c>
      <c r="C158" s="709"/>
      <c r="D158" s="686"/>
      <c r="E158" s="687"/>
      <c r="F158" s="707"/>
      <c r="G158" s="686"/>
      <c r="H158" s="686"/>
      <c r="I158" s="686"/>
    </row>
    <row r="159" spans="1:9" s="705" customFormat="1">
      <c r="A159" s="726" t="s">
        <v>2235</v>
      </c>
      <c r="B159" s="716" t="s">
        <v>2236</v>
      </c>
      <c r="C159" s="709"/>
      <c r="D159" s="686"/>
      <c r="E159" s="687"/>
      <c r="F159" s="707"/>
      <c r="G159" s="686"/>
      <c r="H159" s="686"/>
      <c r="I159" s="686"/>
    </row>
    <row r="160" spans="1:9" s="705" customFormat="1">
      <c r="A160" s="727"/>
      <c r="B160" s="728" t="s">
        <v>2237</v>
      </c>
      <c r="C160" s="709"/>
      <c r="D160" s="686"/>
      <c r="E160" s="687"/>
      <c r="F160" s="707"/>
      <c r="G160" s="686"/>
      <c r="H160" s="686"/>
      <c r="I160" s="686"/>
    </row>
    <row r="161" spans="1:9" s="705" customFormat="1">
      <c r="A161" s="729" t="s">
        <v>2223</v>
      </c>
      <c r="B161" s="720" t="s">
        <v>2238</v>
      </c>
      <c r="C161" s="709"/>
      <c r="D161" s="686"/>
      <c r="E161" s="687"/>
      <c r="F161" s="707"/>
      <c r="G161" s="686"/>
      <c r="H161" s="686"/>
      <c r="I161" s="686"/>
    </row>
    <row r="162" spans="1:9" s="705" customFormat="1">
      <c r="A162" s="730" t="s">
        <v>2239</v>
      </c>
      <c r="B162" s="720" t="s">
        <v>2240</v>
      </c>
      <c r="C162" s="709"/>
      <c r="D162" s="686"/>
      <c r="E162" s="687"/>
      <c r="F162" s="707"/>
      <c r="G162" s="686"/>
      <c r="H162" s="686"/>
      <c r="I162" s="686"/>
    </row>
    <row r="163" spans="1:9" s="705" customFormat="1">
      <c r="A163" s="730" t="s">
        <v>2241</v>
      </c>
      <c r="B163" s="731" t="s">
        <v>2242</v>
      </c>
      <c r="C163" s="709"/>
      <c r="D163" s="686"/>
      <c r="E163" s="687"/>
      <c r="F163" s="707"/>
      <c r="G163" s="686"/>
      <c r="H163" s="686"/>
      <c r="I163" s="686"/>
    </row>
    <row r="164" spans="1:9" s="705" customFormat="1">
      <c r="A164" s="732"/>
      <c r="B164" s="656" t="s">
        <v>2243</v>
      </c>
      <c r="C164" s="709"/>
      <c r="D164" s="686"/>
      <c r="E164" s="687"/>
      <c r="F164" s="707"/>
      <c r="G164" s="686"/>
      <c r="H164" s="686"/>
      <c r="I164" s="686"/>
    </row>
    <row r="165" spans="1:9" s="705" customFormat="1">
      <c r="A165" s="723"/>
      <c r="B165" s="656" t="s">
        <v>2244</v>
      </c>
      <c r="C165" s="709"/>
      <c r="D165" s="686"/>
      <c r="E165" s="687"/>
      <c r="F165" s="707"/>
      <c r="G165" s="686"/>
      <c r="H165" s="686"/>
      <c r="I165" s="686"/>
    </row>
    <row r="166" spans="1:9" s="705" customFormat="1">
      <c r="A166" s="723"/>
      <c r="B166" s="720" t="s">
        <v>2245</v>
      </c>
      <c r="C166" s="709"/>
      <c r="D166" s="686"/>
      <c r="E166" s="687"/>
      <c r="F166" s="707"/>
      <c r="G166" s="686"/>
      <c r="H166" s="686"/>
      <c r="I166" s="686"/>
    </row>
    <row r="167" spans="1:9" s="705" customFormat="1">
      <c r="A167" s="732" t="s">
        <v>2227</v>
      </c>
      <c r="B167" s="700" t="s">
        <v>2246</v>
      </c>
      <c r="C167" s="709"/>
      <c r="D167" s="686"/>
      <c r="E167" s="687"/>
      <c r="F167" s="707"/>
      <c r="G167" s="686"/>
      <c r="H167" s="686"/>
      <c r="I167" s="686"/>
    </row>
    <row r="168" spans="1:9" s="705" customFormat="1">
      <c r="A168" s="733"/>
      <c r="B168" s="716" t="s">
        <v>2247</v>
      </c>
      <c r="C168" s="709"/>
      <c r="D168" s="686"/>
      <c r="E168" s="687"/>
      <c r="F168" s="707"/>
      <c r="G168" s="686"/>
      <c r="H168" s="686"/>
      <c r="I168" s="686"/>
    </row>
    <row r="169" spans="1:9" s="705" customFormat="1">
      <c r="A169" s="734"/>
      <c r="B169" s="716" t="s">
        <v>2248</v>
      </c>
      <c r="C169" s="709"/>
      <c r="D169" s="686"/>
      <c r="E169" s="687"/>
      <c r="F169" s="707"/>
      <c r="G169" s="686"/>
      <c r="H169" s="686"/>
      <c r="I169" s="686"/>
    </row>
    <row r="170" spans="1:9" s="705" customFormat="1">
      <c r="A170" s="734"/>
      <c r="B170" s="656" t="s">
        <v>2249</v>
      </c>
      <c r="C170" s="709"/>
      <c r="D170" s="686"/>
      <c r="E170" s="687"/>
      <c r="F170" s="707"/>
      <c r="G170" s="686"/>
      <c r="H170" s="686"/>
      <c r="I170" s="686"/>
    </row>
    <row r="171" spans="1:9" s="705" customFormat="1">
      <c r="A171" s="734"/>
      <c r="B171" s="264" t="s">
        <v>2250</v>
      </c>
      <c r="C171" s="709"/>
      <c r="D171" s="686"/>
      <c r="E171" s="687"/>
      <c r="F171" s="707"/>
      <c r="G171" s="686"/>
      <c r="H171" s="686"/>
      <c r="I171" s="686"/>
    </row>
    <row r="172" spans="1:9" s="705" customFormat="1">
      <c r="A172" s="732"/>
      <c r="B172" s="731" t="s">
        <v>2251</v>
      </c>
      <c r="C172" s="709"/>
      <c r="D172" s="686"/>
      <c r="E172" s="687"/>
      <c r="F172" s="707"/>
      <c r="G172" s="686"/>
      <c r="H172" s="686"/>
      <c r="I172" s="686"/>
    </row>
    <row r="173" spans="1:9" s="705" customFormat="1">
      <c r="A173" s="733"/>
      <c r="B173" s="656" t="s">
        <v>2252</v>
      </c>
      <c r="C173" s="686"/>
      <c r="D173" s="686"/>
      <c r="E173" s="687"/>
      <c r="F173" s="686"/>
      <c r="G173" s="686"/>
      <c r="H173" s="686"/>
      <c r="I173" s="686"/>
    </row>
    <row r="174" spans="1:9" s="705" customFormat="1">
      <c r="A174" s="735" t="s">
        <v>2235</v>
      </c>
      <c r="B174" s="700" t="s">
        <v>2253</v>
      </c>
      <c r="C174" s="686"/>
      <c r="D174" s="686"/>
      <c r="E174" s="687"/>
      <c r="F174" s="686"/>
      <c r="G174" s="686"/>
      <c r="H174" s="686"/>
      <c r="I174" s="686"/>
    </row>
    <row r="175" spans="1:9" s="705" customFormat="1">
      <c r="A175" s="2621"/>
      <c r="B175" s="2622" t="s">
        <v>2254</v>
      </c>
      <c r="C175" s="686"/>
      <c r="D175" s="686"/>
      <c r="E175" s="687"/>
      <c r="F175" s="686"/>
      <c r="G175" s="686"/>
      <c r="H175" s="686"/>
      <c r="I175" s="686"/>
    </row>
    <row r="176" spans="1:9" s="705" customFormat="1">
      <c r="A176" s="736" t="s">
        <v>2218</v>
      </c>
      <c r="B176" s="718" t="s">
        <v>2255</v>
      </c>
      <c r="C176" s="686"/>
      <c r="D176" s="686"/>
      <c r="E176" s="687"/>
      <c r="F176" s="686"/>
      <c r="G176" s="686"/>
      <c r="H176" s="686"/>
      <c r="I176" s="686"/>
    </row>
    <row r="177" spans="1:9" s="705" customFormat="1">
      <c r="A177" s="737" t="s">
        <v>2223</v>
      </c>
      <c r="B177" s="738" t="s">
        <v>2256</v>
      </c>
      <c r="C177" s="686"/>
      <c r="D177" s="686"/>
      <c r="E177" s="687"/>
      <c r="F177" s="686"/>
      <c r="G177" s="686"/>
      <c r="H177" s="686"/>
      <c r="I177" s="686"/>
    </row>
    <row r="178" spans="1:9" s="705" customFormat="1">
      <c r="A178" s="729" t="s">
        <v>2239</v>
      </c>
      <c r="B178" s="720" t="s">
        <v>2257</v>
      </c>
      <c r="C178" s="686"/>
      <c r="D178" s="686"/>
      <c r="E178" s="687"/>
      <c r="F178" s="686"/>
      <c r="G178" s="686"/>
      <c r="H178" s="686"/>
      <c r="I178" s="686"/>
    </row>
    <row r="179" spans="1:9" s="705" customFormat="1">
      <c r="A179" s="737" t="s">
        <v>2241</v>
      </c>
      <c r="B179" s="739" t="s">
        <v>2258</v>
      </c>
      <c r="C179" s="686"/>
      <c r="D179" s="686"/>
      <c r="E179" s="687"/>
      <c r="F179" s="686"/>
      <c r="G179" s="686"/>
      <c r="H179" s="686"/>
      <c r="I179" s="686"/>
    </row>
    <row r="180" spans="1:9" s="705" customFormat="1">
      <c r="A180" s="727"/>
      <c r="B180" s="720" t="s">
        <v>2259</v>
      </c>
      <c r="C180" s="686"/>
      <c r="D180" s="686"/>
      <c r="E180" s="687"/>
      <c r="F180" s="686"/>
      <c r="G180" s="686"/>
      <c r="H180" s="686"/>
      <c r="I180" s="686"/>
    </row>
    <row r="181" spans="1:9" s="705" customFormat="1">
      <c r="A181" s="727"/>
      <c r="B181" s="656" t="s">
        <v>2260</v>
      </c>
      <c r="C181" s="686"/>
      <c r="D181" s="686"/>
      <c r="E181" s="687"/>
      <c r="F181" s="686"/>
      <c r="G181" s="686"/>
      <c r="H181" s="686"/>
      <c r="I181" s="686"/>
    </row>
    <row r="182" spans="1:9" s="705" customFormat="1">
      <c r="A182" s="727"/>
      <c r="B182" s="740" t="s">
        <v>2261</v>
      </c>
      <c r="C182" s="686"/>
      <c r="D182" s="686"/>
      <c r="E182" s="687"/>
      <c r="F182" s="686"/>
      <c r="G182" s="686"/>
      <c r="H182" s="686"/>
      <c r="I182" s="686"/>
    </row>
    <row r="183" spans="1:9" s="705" customFormat="1">
      <c r="A183" s="727"/>
      <c r="B183" s="720" t="s">
        <v>2262</v>
      </c>
      <c r="C183" s="686"/>
      <c r="D183" s="686"/>
      <c r="E183" s="687"/>
      <c r="F183" s="686"/>
      <c r="G183" s="686"/>
      <c r="H183" s="686"/>
      <c r="I183" s="686"/>
    </row>
    <row r="184" spans="1:9" s="705" customFormat="1" ht="37.5">
      <c r="A184" s="687"/>
      <c r="B184" s="741" t="s">
        <v>2263</v>
      </c>
      <c r="C184" s="686" t="s">
        <v>942</v>
      </c>
      <c r="D184" s="686" t="s">
        <v>1082</v>
      </c>
      <c r="E184" s="687" t="s">
        <v>2264</v>
      </c>
      <c r="F184" s="686"/>
      <c r="G184" s="686"/>
      <c r="H184" s="699" t="s">
        <v>1950</v>
      </c>
      <c r="I184" s="686" t="s">
        <v>2121</v>
      </c>
    </row>
    <row r="185" spans="1:9" s="705" customFormat="1">
      <c r="A185" s="687"/>
      <c r="B185" s="326" t="s">
        <v>2265</v>
      </c>
      <c r="C185" s="686" t="s">
        <v>404</v>
      </c>
      <c r="D185" s="686"/>
      <c r="E185" s="687" t="s">
        <v>2266</v>
      </c>
      <c r="F185" s="686"/>
      <c r="G185" s="686"/>
      <c r="H185" s="699"/>
      <c r="I185" s="686" t="s">
        <v>2124</v>
      </c>
    </row>
    <row r="186" spans="1:9" s="705" customFormat="1">
      <c r="A186" s="687"/>
      <c r="B186" s="326" t="s">
        <v>2267</v>
      </c>
      <c r="C186" s="686" t="s">
        <v>2268</v>
      </c>
      <c r="D186" s="686"/>
      <c r="E186" s="687" t="s">
        <v>2269</v>
      </c>
      <c r="F186" s="686"/>
      <c r="G186" s="686"/>
      <c r="H186" s="686"/>
      <c r="I186" s="686"/>
    </row>
    <row r="187" spans="1:9" s="705" customFormat="1" ht="37.5">
      <c r="A187" s="687"/>
      <c r="B187" s="326" t="s">
        <v>2270</v>
      </c>
      <c r="C187" s="686"/>
      <c r="D187" s="686"/>
      <c r="E187" s="687"/>
      <c r="F187" s="686"/>
      <c r="G187" s="686"/>
      <c r="H187" s="689"/>
      <c r="I187" s="686"/>
    </row>
    <row r="188" spans="1:9" s="705" customFormat="1">
      <c r="A188" s="687"/>
      <c r="B188" s="326"/>
      <c r="C188" s="686"/>
      <c r="D188" s="686"/>
      <c r="E188" s="687"/>
      <c r="F188" s="686"/>
      <c r="G188" s="686"/>
      <c r="H188" s="689"/>
      <c r="I188" s="686"/>
    </row>
    <row r="189" spans="1:9" s="705" customFormat="1">
      <c r="A189" s="687"/>
      <c r="B189" s="326" t="s">
        <v>2271</v>
      </c>
      <c r="C189" s="686" t="s">
        <v>2272</v>
      </c>
      <c r="D189" s="686" t="s">
        <v>1082</v>
      </c>
      <c r="E189" s="687"/>
      <c r="F189" s="686"/>
      <c r="G189" s="686"/>
      <c r="H189" s="689"/>
      <c r="I189" s="686"/>
    </row>
    <row r="190" spans="1:9" s="705" customFormat="1" ht="37.5">
      <c r="A190" s="687"/>
      <c r="B190" s="326" t="s">
        <v>2273</v>
      </c>
      <c r="C190" s="686"/>
      <c r="D190" s="686"/>
      <c r="E190" s="687"/>
      <c r="F190" s="686"/>
      <c r="G190" s="686"/>
      <c r="H190" s="689"/>
      <c r="I190" s="686"/>
    </row>
    <row r="191" spans="1:9" s="705" customFormat="1">
      <c r="A191" s="687"/>
      <c r="B191" s="326"/>
      <c r="C191" s="686"/>
      <c r="D191" s="686"/>
      <c r="E191" s="687"/>
      <c r="F191" s="686"/>
      <c r="G191" s="686"/>
      <c r="H191" s="689"/>
      <c r="I191" s="686"/>
    </row>
    <row r="192" spans="1:9" s="700" customFormat="1">
      <c r="A192" s="656"/>
      <c r="B192" s="698" t="s">
        <v>2274</v>
      </c>
      <c r="C192" s="699" t="s">
        <v>942</v>
      </c>
      <c r="D192" s="699" t="s">
        <v>1082</v>
      </c>
      <c r="E192" s="656" t="s">
        <v>2275</v>
      </c>
      <c r="F192" s="699"/>
      <c r="G192" s="321"/>
      <c r="H192" s="699" t="s">
        <v>1950</v>
      </c>
      <c r="I192" s="686" t="s">
        <v>2121</v>
      </c>
    </row>
    <row r="193" spans="1:9" s="700" customFormat="1">
      <c r="A193" s="656"/>
      <c r="B193" s="2616" t="s">
        <v>2276</v>
      </c>
      <c r="C193" s="699" t="s">
        <v>404</v>
      </c>
      <c r="D193" s="699"/>
      <c r="E193" s="656" t="s">
        <v>2277</v>
      </c>
      <c r="F193" s="699"/>
      <c r="G193" s="321"/>
      <c r="H193" s="699"/>
      <c r="I193" s="686" t="s">
        <v>2124</v>
      </c>
    </row>
    <row r="194" spans="1:9" s="700" customFormat="1">
      <c r="A194" s="656"/>
      <c r="B194" s="698" t="s">
        <v>2278</v>
      </c>
      <c r="C194" s="699"/>
      <c r="D194" s="699"/>
      <c r="E194" s="656"/>
      <c r="F194" s="699"/>
      <c r="G194" s="321"/>
      <c r="H194" s="699"/>
      <c r="I194" s="699"/>
    </row>
    <row r="195" spans="1:9" s="700" customFormat="1" ht="21">
      <c r="A195" s="656"/>
      <c r="B195" s="2623" t="s">
        <v>2279</v>
      </c>
      <c r="C195" s="699"/>
      <c r="D195" s="699"/>
      <c r="E195" s="656"/>
      <c r="F195" s="699"/>
      <c r="G195" s="321"/>
      <c r="H195" s="699"/>
      <c r="I195" s="699"/>
    </row>
    <row r="196" spans="1:9" s="700" customFormat="1">
      <c r="A196" s="656"/>
      <c r="B196" s="698" t="s">
        <v>2280</v>
      </c>
      <c r="C196" s="699" t="s">
        <v>942</v>
      </c>
      <c r="D196" s="699" t="s">
        <v>1082</v>
      </c>
      <c r="E196" s="656" t="s">
        <v>2281</v>
      </c>
      <c r="F196" s="699"/>
      <c r="G196" s="321"/>
      <c r="H196" s="699" t="s">
        <v>1950</v>
      </c>
      <c r="I196" s="686" t="s">
        <v>2121</v>
      </c>
    </row>
    <row r="197" spans="1:9" s="700" customFormat="1">
      <c r="A197" s="656"/>
      <c r="B197" s="698" t="s">
        <v>2282</v>
      </c>
      <c r="C197" s="699" t="s">
        <v>404</v>
      </c>
      <c r="D197" s="699"/>
      <c r="E197" s="656" t="s">
        <v>2283</v>
      </c>
      <c r="F197" s="699"/>
      <c r="G197" s="321"/>
      <c r="H197" s="699"/>
      <c r="I197" s="686" t="s">
        <v>2124</v>
      </c>
    </row>
    <row r="198" spans="1:9" s="700" customFormat="1">
      <c r="A198" s="656"/>
      <c r="B198" s="698" t="s">
        <v>2284</v>
      </c>
      <c r="C198" s="699" t="s">
        <v>942</v>
      </c>
      <c r="D198" s="699" t="s">
        <v>1082</v>
      </c>
      <c r="E198" s="656" t="s">
        <v>2285</v>
      </c>
      <c r="F198" s="699"/>
      <c r="G198" s="321"/>
      <c r="H198" s="699" t="s">
        <v>1950</v>
      </c>
      <c r="I198" s="686" t="s">
        <v>2121</v>
      </c>
    </row>
    <row r="199" spans="1:9" s="700" customFormat="1">
      <c r="A199" s="656"/>
      <c r="B199" s="698"/>
      <c r="C199" s="699" t="s">
        <v>404</v>
      </c>
      <c r="D199" s="699"/>
      <c r="E199" s="656"/>
      <c r="F199" s="699"/>
      <c r="G199" s="321"/>
      <c r="H199" s="699"/>
      <c r="I199" s="686" t="s">
        <v>2124</v>
      </c>
    </row>
    <row r="200" spans="1:9" s="700" customFormat="1" ht="37.5">
      <c r="A200" s="656"/>
      <c r="B200" s="2616" t="s">
        <v>2286</v>
      </c>
      <c r="C200" s="786" t="s">
        <v>942</v>
      </c>
      <c r="D200" s="699" t="s">
        <v>1082</v>
      </c>
      <c r="E200" s="656" t="s">
        <v>2287</v>
      </c>
      <c r="F200" s="699"/>
      <c r="G200" s="321" t="s">
        <v>2025</v>
      </c>
      <c r="H200" s="699" t="s">
        <v>1950</v>
      </c>
      <c r="I200" s="686" t="s">
        <v>2121</v>
      </c>
    </row>
    <row r="201" spans="1:9" s="700" customFormat="1" ht="37.5">
      <c r="A201" s="656"/>
      <c r="B201" s="698" t="s">
        <v>2288</v>
      </c>
      <c r="C201" s="699" t="s">
        <v>404</v>
      </c>
      <c r="D201" s="699"/>
      <c r="E201" s="656" t="s">
        <v>2289</v>
      </c>
      <c r="F201" s="699"/>
      <c r="G201" s="785" t="s">
        <v>544</v>
      </c>
      <c r="H201" s="699"/>
      <c r="I201" s="686" t="s">
        <v>2124</v>
      </c>
    </row>
    <row r="202" spans="1:9" s="700" customFormat="1">
      <c r="A202" s="656"/>
      <c r="B202" s="698"/>
      <c r="C202" s="699"/>
      <c r="D202" s="699"/>
      <c r="E202" s="656" t="s">
        <v>2290</v>
      </c>
      <c r="F202" s="699"/>
      <c r="G202" s="321"/>
      <c r="H202" s="699"/>
      <c r="I202" s="699"/>
    </row>
    <row r="203" spans="1:9" s="700" customFormat="1">
      <c r="A203" s="656"/>
      <c r="B203" s="698"/>
      <c r="C203" s="699"/>
      <c r="D203" s="699"/>
      <c r="E203" s="656" t="s">
        <v>2291</v>
      </c>
      <c r="F203" s="699"/>
      <c r="G203" s="321"/>
      <c r="H203" s="699"/>
      <c r="I203" s="699"/>
    </row>
    <row r="204" spans="1:9" s="700" customFormat="1">
      <c r="A204" s="656"/>
      <c r="B204" s="698"/>
      <c r="C204" s="699"/>
      <c r="D204" s="699"/>
      <c r="E204" s="656" t="s">
        <v>2292</v>
      </c>
      <c r="F204" s="699"/>
      <c r="G204" s="699"/>
      <c r="H204" s="699"/>
      <c r="I204" s="699"/>
    </row>
    <row r="205" spans="1:9" s="700" customFormat="1" ht="21">
      <c r="A205" s="656"/>
      <c r="B205" s="2614" t="s">
        <v>2293</v>
      </c>
      <c r="C205" s="699"/>
      <c r="D205" s="699"/>
      <c r="E205" s="656"/>
      <c r="F205" s="699"/>
      <c r="G205" s="699"/>
      <c r="H205" s="699"/>
      <c r="I205" s="699"/>
    </row>
    <row r="206" spans="1:9" s="705" customFormat="1">
      <c r="A206" s="687"/>
      <c r="B206" s="2307" t="s">
        <v>2294</v>
      </c>
      <c r="C206" s="686" t="s">
        <v>533</v>
      </c>
      <c r="D206" s="686" t="s">
        <v>1082</v>
      </c>
      <c r="E206" s="687" t="s">
        <v>2295</v>
      </c>
      <c r="F206" s="686"/>
      <c r="G206" s="686" t="s">
        <v>2025</v>
      </c>
      <c r="H206" s="686" t="s">
        <v>2110</v>
      </c>
      <c r="I206" s="686" t="s">
        <v>2121</v>
      </c>
    </row>
    <row r="207" spans="1:9" s="705" customFormat="1">
      <c r="A207" s="687"/>
      <c r="B207" s="326" t="s">
        <v>2296</v>
      </c>
      <c r="C207" s="686"/>
      <c r="D207" s="686"/>
      <c r="E207" s="687" t="s">
        <v>2297</v>
      </c>
      <c r="F207" s="686"/>
      <c r="G207" s="2134" t="s">
        <v>2298</v>
      </c>
      <c r="H207" s="686"/>
      <c r="I207" s="686" t="s">
        <v>2124</v>
      </c>
    </row>
    <row r="208" spans="1:9" s="705" customFormat="1">
      <c r="A208" s="687"/>
      <c r="B208" s="326" t="s">
        <v>2299</v>
      </c>
      <c r="C208" s="686"/>
      <c r="D208" s="686"/>
      <c r="E208" s="687"/>
      <c r="F208" s="686"/>
      <c r="G208" s="686"/>
      <c r="H208" s="686"/>
      <c r="I208" s="686"/>
    </row>
    <row r="209" spans="1:9" s="705" customFormat="1">
      <c r="A209" s="687"/>
      <c r="B209" s="326" t="s">
        <v>6102</v>
      </c>
      <c r="C209" s="686" t="s">
        <v>6103</v>
      </c>
      <c r="D209" s="686" t="s">
        <v>40</v>
      </c>
      <c r="E209" s="687" t="s">
        <v>6104</v>
      </c>
      <c r="F209" s="686"/>
      <c r="G209" s="686" t="s">
        <v>2025</v>
      </c>
      <c r="H209" s="686" t="s">
        <v>6105</v>
      </c>
      <c r="I209" s="686" t="s">
        <v>2121</v>
      </c>
    </row>
    <row r="210" spans="1:9" s="705" customFormat="1">
      <c r="A210" s="687"/>
      <c r="B210" s="326"/>
      <c r="C210" s="686"/>
      <c r="D210" s="686"/>
      <c r="E210" s="687" t="s">
        <v>6106</v>
      </c>
      <c r="F210" s="686"/>
      <c r="G210" s="686" t="s">
        <v>6107</v>
      </c>
      <c r="H210" s="686"/>
      <c r="I210" s="686" t="s">
        <v>2124</v>
      </c>
    </row>
    <row r="211" spans="1:9" s="705" customFormat="1">
      <c r="A211" s="687"/>
      <c r="B211" s="326" t="s">
        <v>6108</v>
      </c>
      <c r="C211" s="686" t="s">
        <v>533</v>
      </c>
      <c r="D211" s="686" t="s">
        <v>40</v>
      </c>
      <c r="E211" s="687" t="s">
        <v>2300</v>
      </c>
      <c r="F211" s="686"/>
      <c r="G211" s="686" t="s">
        <v>2025</v>
      </c>
      <c r="H211" s="686" t="s">
        <v>2110</v>
      </c>
      <c r="I211" s="686" t="s">
        <v>2049</v>
      </c>
    </row>
    <row r="212" spans="1:9" s="705" customFormat="1">
      <c r="A212" s="687"/>
      <c r="B212" s="326" t="s">
        <v>2301</v>
      </c>
      <c r="C212" s="686"/>
      <c r="D212" s="686"/>
      <c r="E212" s="687"/>
      <c r="F212" s="686"/>
      <c r="G212" s="2134" t="s">
        <v>2298</v>
      </c>
      <c r="H212" s="686"/>
      <c r="I212" s="686"/>
    </row>
    <row r="213" spans="1:9" s="705" customFormat="1">
      <c r="A213" s="687"/>
      <c r="B213" s="326" t="s">
        <v>6109</v>
      </c>
      <c r="C213" s="686" t="s">
        <v>2486</v>
      </c>
      <c r="D213" s="686" t="s">
        <v>40</v>
      </c>
      <c r="E213" s="687" t="s">
        <v>6110</v>
      </c>
      <c r="F213" s="686"/>
      <c r="G213" s="2134" t="s">
        <v>2025</v>
      </c>
      <c r="H213" s="686" t="s">
        <v>2110</v>
      </c>
      <c r="I213" s="686" t="s">
        <v>2049</v>
      </c>
    </row>
    <row r="214" spans="1:9" s="705" customFormat="1">
      <c r="A214" s="687"/>
      <c r="B214" s="326"/>
      <c r="C214" s="686"/>
      <c r="D214" s="686"/>
      <c r="E214" s="687" t="s">
        <v>6111</v>
      </c>
      <c r="F214" s="686"/>
      <c r="G214" s="2134" t="s">
        <v>6112</v>
      </c>
      <c r="H214" s="686"/>
      <c r="I214" s="686"/>
    </row>
    <row r="215" spans="1:9" s="700" customFormat="1">
      <c r="A215" s="656"/>
      <c r="B215" s="2616" t="s">
        <v>6113</v>
      </c>
      <c r="C215" s="699" t="s">
        <v>620</v>
      </c>
      <c r="D215" s="786" t="s">
        <v>40</v>
      </c>
      <c r="E215" s="656" t="s">
        <v>2302</v>
      </c>
      <c r="F215" s="699"/>
      <c r="G215" s="321" t="s">
        <v>2025</v>
      </c>
      <c r="H215" s="699" t="s">
        <v>1950</v>
      </c>
      <c r="I215" s="686" t="s">
        <v>2121</v>
      </c>
    </row>
    <row r="216" spans="1:9" s="700" customFormat="1">
      <c r="A216" s="656"/>
      <c r="B216" s="698"/>
      <c r="C216" s="699"/>
      <c r="D216" s="699"/>
      <c r="E216" s="656" t="s">
        <v>2303</v>
      </c>
      <c r="F216" s="699"/>
      <c r="G216" s="786" t="s">
        <v>6114</v>
      </c>
      <c r="H216" s="699"/>
      <c r="I216" s="686" t="s">
        <v>2124</v>
      </c>
    </row>
    <row r="217" spans="1:9" s="700" customFormat="1">
      <c r="A217" s="656"/>
      <c r="B217" s="698"/>
      <c r="C217" s="699"/>
      <c r="D217" s="699"/>
      <c r="E217" s="2624" t="s">
        <v>2304</v>
      </c>
      <c r="F217" s="2625"/>
      <c r="G217" s="1855"/>
      <c r="H217" s="699"/>
      <c r="I217" s="686"/>
    </row>
    <row r="218" spans="1:9" s="700" customFormat="1">
      <c r="A218" s="656"/>
      <c r="B218" s="698"/>
      <c r="C218" s="699"/>
      <c r="D218" s="699"/>
      <c r="E218" s="2624" t="s">
        <v>2305</v>
      </c>
      <c r="F218" s="761"/>
      <c r="G218" s="2626"/>
      <c r="H218" s="699"/>
      <c r="I218" s="686"/>
    </row>
    <row r="219" spans="1:9" s="700" customFormat="1" ht="37.5">
      <c r="A219" s="656"/>
      <c r="B219" s="698" t="s">
        <v>6115</v>
      </c>
      <c r="C219" s="786"/>
      <c r="D219" s="699"/>
      <c r="E219" s="2624"/>
      <c r="F219" s="2627"/>
      <c r="G219" s="656"/>
      <c r="H219" s="699"/>
      <c r="I219" s="699"/>
    </row>
    <row r="220" spans="1:9" s="700" customFormat="1">
      <c r="A220" s="656"/>
      <c r="B220" s="698" t="s">
        <v>6116</v>
      </c>
      <c r="C220" s="699"/>
      <c r="D220" s="699"/>
      <c r="E220" s="2624"/>
      <c r="F220" s="2627"/>
      <c r="G220" s="699"/>
      <c r="H220" s="699"/>
      <c r="I220" s="699"/>
    </row>
    <row r="221" spans="1:9" s="700" customFormat="1">
      <c r="A221" s="656"/>
      <c r="B221" s="698" t="s">
        <v>6117</v>
      </c>
      <c r="C221" s="699"/>
      <c r="D221" s="699"/>
      <c r="E221" s="2628"/>
      <c r="F221" s="2627"/>
      <c r="G221" s="699"/>
      <c r="H221" s="699"/>
      <c r="I221" s="699"/>
    </row>
    <row r="222" spans="1:9" s="700" customFormat="1" ht="37.5">
      <c r="A222" s="656"/>
      <c r="B222" s="698" t="s">
        <v>6118</v>
      </c>
      <c r="C222" s="699"/>
      <c r="D222" s="699"/>
      <c r="E222" s="656"/>
      <c r="F222" s="699"/>
      <c r="G222" s="699"/>
      <c r="H222" s="699"/>
      <c r="I222" s="699"/>
    </row>
    <row r="223" spans="1:9" s="700" customFormat="1">
      <c r="A223" s="656"/>
      <c r="B223" s="698" t="s">
        <v>2306</v>
      </c>
      <c r="C223" s="699"/>
      <c r="D223" s="742"/>
      <c r="E223" s="656"/>
      <c r="F223" s="699"/>
      <c r="G223" s="699"/>
      <c r="H223" s="699"/>
      <c r="I223" s="699"/>
    </row>
    <row r="224" spans="1:9" s="700" customFormat="1">
      <c r="A224" s="656"/>
      <c r="B224" s="698" t="s">
        <v>2307</v>
      </c>
      <c r="C224" s="699"/>
      <c r="D224" s="699"/>
      <c r="E224" s="656"/>
      <c r="F224" s="699"/>
      <c r="G224" s="699"/>
      <c r="H224" s="699"/>
      <c r="I224" s="699"/>
    </row>
    <row r="225" spans="1:9" s="700" customFormat="1" ht="37.5">
      <c r="A225" s="656"/>
      <c r="B225" s="698" t="s">
        <v>6119</v>
      </c>
      <c r="C225" s="699"/>
      <c r="D225" s="699"/>
      <c r="E225" s="656"/>
      <c r="F225" s="699"/>
      <c r="G225" s="699"/>
      <c r="H225" s="1313"/>
      <c r="I225" s="699"/>
    </row>
    <row r="226" spans="1:9" s="700" customFormat="1">
      <c r="A226" s="656"/>
      <c r="B226" s="698" t="s">
        <v>6120</v>
      </c>
      <c r="C226" s="686" t="s">
        <v>40</v>
      </c>
      <c r="D226" s="686" t="s">
        <v>1082</v>
      </c>
      <c r="E226" s="743" t="s">
        <v>2308</v>
      </c>
      <c r="F226" s="686"/>
      <c r="G226" s="321" t="s">
        <v>2025</v>
      </c>
      <c r="H226" s="699" t="s">
        <v>1950</v>
      </c>
      <c r="I226" s="699" t="s">
        <v>877</v>
      </c>
    </row>
    <row r="227" spans="1:9" s="700" customFormat="1">
      <c r="A227" s="656"/>
      <c r="B227" s="744"/>
      <c r="C227" s="686" t="s">
        <v>404</v>
      </c>
      <c r="D227" s="686"/>
      <c r="E227" s="743" t="s">
        <v>2309</v>
      </c>
      <c r="F227" s="686"/>
      <c r="G227" s="786" t="s">
        <v>544</v>
      </c>
      <c r="H227" s="699"/>
      <c r="I227" s="699" t="s">
        <v>2049</v>
      </c>
    </row>
    <row r="228" spans="1:9" s="700" customFormat="1">
      <c r="A228" s="656"/>
      <c r="B228" s="744" t="s">
        <v>6121</v>
      </c>
      <c r="C228" s="656"/>
      <c r="D228" s="686"/>
      <c r="E228" s="743" t="s">
        <v>2310</v>
      </c>
      <c r="F228" s="686"/>
      <c r="G228" s="699"/>
      <c r="H228" s="699"/>
      <c r="I228" s="699"/>
    </row>
    <row r="229" spans="1:9" s="700" customFormat="1">
      <c r="A229" s="656"/>
      <c r="B229" s="744"/>
      <c r="C229" s="656"/>
      <c r="D229" s="686"/>
      <c r="E229" s="745" t="s">
        <v>2311</v>
      </c>
      <c r="F229" s="686"/>
      <c r="G229" s="699"/>
      <c r="H229" s="699"/>
      <c r="I229" s="699"/>
    </row>
    <row r="230" spans="1:9" s="700" customFormat="1" ht="37.5">
      <c r="A230" s="656"/>
      <c r="B230" s="698" t="s">
        <v>6122</v>
      </c>
      <c r="D230" s="321"/>
      <c r="E230" s="656"/>
      <c r="F230" s="699"/>
      <c r="H230" s="699"/>
      <c r="I230" s="656"/>
    </row>
    <row r="231" spans="1:9" s="700" customFormat="1">
      <c r="A231" s="656"/>
      <c r="B231" s="698" t="s">
        <v>2312</v>
      </c>
      <c r="C231" s="699"/>
      <c r="D231" s="699"/>
      <c r="E231" s="656"/>
      <c r="F231" s="699"/>
      <c r="G231" s="699"/>
      <c r="H231" s="699"/>
      <c r="I231" s="699"/>
    </row>
    <row r="232" spans="1:9" s="700" customFormat="1">
      <c r="A232" s="656"/>
      <c r="B232" s="746" t="s">
        <v>6123</v>
      </c>
      <c r="C232" s="686" t="s">
        <v>2313</v>
      </c>
      <c r="D232" s="686" t="s">
        <v>1082</v>
      </c>
      <c r="E232" s="743" t="s">
        <v>2308</v>
      </c>
      <c r="F232" s="699"/>
      <c r="G232" s="321" t="s">
        <v>2025</v>
      </c>
      <c r="H232" s="699" t="s">
        <v>1950</v>
      </c>
      <c r="I232" s="699" t="s">
        <v>877</v>
      </c>
    </row>
    <row r="233" spans="1:9" s="700" customFormat="1">
      <c r="A233" s="656"/>
      <c r="B233" s="747" t="s">
        <v>6124</v>
      </c>
      <c r="C233" s="686" t="s">
        <v>2314</v>
      </c>
      <c r="D233" s="686"/>
      <c r="E233" s="743" t="s">
        <v>2315</v>
      </c>
      <c r="F233" s="699"/>
      <c r="G233" s="786" t="s">
        <v>544</v>
      </c>
      <c r="H233" s="699"/>
      <c r="I233" s="699" t="s">
        <v>2049</v>
      </c>
    </row>
    <row r="234" spans="1:9" s="700" customFormat="1">
      <c r="A234" s="656"/>
      <c r="B234" s="748" t="s">
        <v>2316</v>
      </c>
      <c r="C234" s="699" t="s">
        <v>2317</v>
      </c>
      <c r="D234" s="699"/>
      <c r="E234" s="743" t="s">
        <v>2310</v>
      </c>
      <c r="F234" s="699"/>
      <c r="G234" s="699"/>
      <c r="H234" s="699"/>
      <c r="I234" s="699"/>
    </row>
    <row r="235" spans="1:9" s="700" customFormat="1">
      <c r="A235" s="656"/>
      <c r="B235" s="746" t="s">
        <v>6125</v>
      </c>
      <c r="C235" s="699" t="s">
        <v>2318</v>
      </c>
      <c r="D235" s="699"/>
      <c r="E235" s="745" t="s">
        <v>2311</v>
      </c>
      <c r="F235" s="699"/>
      <c r="G235" s="699"/>
      <c r="H235" s="699"/>
      <c r="I235" s="699"/>
    </row>
    <row r="236" spans="1:9" s="700" customFormat="1">
      <c r="A236" s="656"/>
      <c r="B236" s="746" t="s">
        <v>2319</v>
      </c>
      <c r="C236" s="699"/>
      <c r="D236" s="699"/>
      <c r="E236" s="656"/>
      <c r="F236" s="699"/>
      <c r="G236" s="699"/>
      <c r="H236" s="699"/>
      <c r="I236" s="699"/>
    </row>
    <row r="237" spans="1:9" s="700" customFormat="1">
      <c r="A237" s="656"/>
      <c r="B237" s="746" t="s">
        <v>2320</v>
      </c>
      <c r="C237" s="699"/>
      <c r="D237" s="699"/>
      <c r="E237" s="749"/>
      <c r="F237" s="699"/>
      <c r="G237" s="699"/>
      <c r="H237" s="699"/>
      <c r="I237" s="699"/>
    </row>
    <row r="238" spans="1:9" s="700" customFormat="1">
      <c r="A238" s="656"/>
      <c r="B238" s="754" t="s">
        <v>6126</v>
      </c>
      <c r="C238" s="699"/>
      <c r="D238" s="699"/>
      <c r="E238" s="749"/>
      <c r="F238" s="699"/>
      <c r="G238" s="699"/>
      <c r="H238" s="699"/>
      <c r="I238" s="699"/>
    </row>
    <row r="239" spans="1:9" s="700" customFormat="1">
      <c r="A239" s="656"/>
      <c r="B239" s="748" t="s">
        <v>6127</v>
      </c>
      <c r="C239" s="686" t="s">
        <v>2321</v>
      </c>
      <c r="D239" s="686" t="s">
        <v>1082</v>
      </c>
      <c r="E239" s="743" t="s">
        <v>2308</v>
      </c>
      <c r="F239" s="699"/>
      <c r="G239" s="1828"/>
      <c r="H239" s="699" t="s">
        <v>1950</v>
      </c>
      <c r="I239" s="699" t="s">
        <v>877</v>
      </c>
    </row>
    <row r="240" spans="1:9" s="700" customFormat="1">
      <c r="A240" s="656"/>
      <c r="B240" s="748" t="s">
        <v>2322</v>
      </c>
      <c r="C240" s="686" t="s">
        <v>2323</v>
      </c>
      <c r="D240" s="686"/>
      <c r="E240" s="743" t="s">
        <v>2324</v>
      </c>
      <c r="F240" s="699"/>
      <c r="G240" s="1878"/>
      <c r="H240" s="699"/>
      <c r="I240" s="699" t="s">
        <v>2049</v>
      </c>
    </row>
    <row r="241" spans="1:9" s="700" customFormat="1">
      <c r="A241" s="656"/>
      <c r="B241" s="750" t="s">
        <v>2325</v>
      </c>
      <c r="C241" s="686" t="s">
        <v>2326</v>
      </c>
      <c r="D241" s="699"/>
      <c r="E241" s="743" t="s">
        <v>2310</v>
      </c>
      <c r="F241" s="699"/>
      <c r="G241" s="699"/>
      <c r="H241" s="699"/>
      <c r="I241" s="699"/>
    </row>
    <row r="242" spans="1:9" s="700" customFormat="1">
      <c r="A242" s="656"/>
      <c r="B242" s="751" t="s">
        <v>2327</v>
      </c>
      <c r="C242" s="686"/>
      <c r="D242" s="699"/>
      <c r="E242" s="743"/>
      <c r="F242" s="699"/>
      <c r="G242" s="699"/>
      <c r="H242" s="699"/>
      <c r="I242" s="699"/>
    </row>
    <row r="243" spans="1:9" s="700" customFormat="1">
      <c r="A243" s="656"/>
      <c r="B243" s="752" t="s">
        <v>2328</v>
      </c>
      <c r="C243" s="686"/>
      <c r="D243" s="699"/>
      <c r="E243" s="743"/>
      <c r="F243" s="699"/>
      <c r="G243" s="699"/>
      <c r="H243" s="699"/>
      <c r="I243" s="699"/>
    </row>
    <row r="244" spans="1:9" s="700" customFormat="1">
      <c r="A244" s="656"/>
      <c r="B244" s="753" t="s">
        <v>2329</v>
      </c>
      <c r="C244" s="686"/>
      <c r="D244" s="699"/>
      <c r="E244" s="743"/>
      <c r="F244" s="699"/>
      <c r="G244" s="699"/>
      <c r="H244" s="699"/>
      <c r="I244" s="699"/>
    </row>
    <row r="245" spans="1:9" s="700" customFormat="1">
      <c r="A245" s="656"/>
      <c r="B245" s="754" t="s">
        <v>2330</v>
      </c>
      <c r="C245" s="686"/>
      <c r="D245" s="699"/>
      <c r="E245" s="743"/>
      <c r="F245" s="699"/>
      <c r="G245" s="699"/>
      <c r="H245" s="699"/>
      <c r="I245" s="699"/>
    </row>
    <row r="246" spans="1:9" s="700" customFormat="1">
      <c r="A246" s="656"/>
      <c r="B246" s="754" t="s">
        <v>2331</v>
      </c>
      <c r="C246" s="686"/>
      <c r="D246" s="699"/>
      <c r="E246" s="743"/>
      <c r="F246" s="699"/>
      <c r="G246" s="699"/>
      <c r="H246" s="699"/>
      <c r="I246" s="699"/>
    </row>
    <row r="247" spans="1:9" s="700" customFormat="1">
      <c r="A247" s="656"/>
      <c r="B247" s="754" t="s">
        <v>2332</v>
      </c>
      <c r="C247" s="686"/>
      <c r="D247" s="699"/>
      <c r="E247" s="743"/>
      <c r="F247" s="699"/>
      <c r="G247" s="699"/>
      <c r="H247" s="699"/>
      <c r="I247" s="699"/>
    </row>
    <row r="248" spans="1:9" s="700" customFormat="1">
      <c r="A248" s="656"/>
      <c r="B248" s="753" t="s">
        <v>2333</v>
      </c>
      <c r="C248" s="686"/>
      <c r="D248" s="699"/>
      <c r="E248" s="743"/>
      <c r="F248" s="699"/>
      <c r="G248" s="699"/>
      <c r="H248" s="699"/>
      <c r="I248" s="699"/>
    </row>
    <row r="249" spans="1:9" s="700" customFormat="1">
      <c r="A249" s="656"/>
      <c r="B249" s="753" t="s">
        <v>2334</v>
      </c>
      <c r="C249" s="686"/>
      <c r="D249" s="699"/>
      <c r="E249" s="743"/>
      <c r="F249" s="699"/>
      <c r="G249" s="699"/>
      <c r="H249" s="699"/>
      <c r="I249" s="699"/>
    </row>
    <row r="250" spans="1:9" s="700" customFormat="1">
      <c r="A250" s="656"/>
      <c r="B250" s="753" t="s">
        <v>2335</v>
      </c>
      <c r="C250" s="699"/>
      <c r="D250" s="699"/>
      <c r="E250" s="745"/>
      <c r="F250" s="699"/>
      <c r="G250" s="699"/>
      <c r="H250" s="699"/>
      <c r="I250" s="699"/>
    </row>
    <row r="251" spans="1:9" s="700" customFormat="1">
      <c r="A251" s="656"/>
      <c r="B251" s="750" t="s">
        <v>2336</v>
      </c>
      <c r="C251" s="699"/>
      <c r="D251" s="699"/>
      <c r="E251" s="745"/>
      <c r="F251" s="699"/>
      <c r="G251" s="699"/>
      <c r="H251" s="699"/>
      <c r="I251" s="699"/>
    </row>
    <row r="252" spans="1:9" s="700" customFormat="1">
      <c r="A252" s="656"/>
      <c r="B252" s="755" t="s">
        <v>2337</v>
      </c>
      <c r="C252" s="699"/>
      <c r="D252" s="699"/>
      <c r="E252" s="745"/>
      <c r="F252" s="699"/>
      <c r="G252" s="699"/>
      <c r="H252" s="699"/>
      <c r="I252" s="699"/>
    </row>
    <row r="253" spans="1:9" s="700" customFormat="1">
      <c r="A253" s="656"/>
      <c r="B253" s="756" t="s">
        <v>2338</v>
      </c>
      <c r="C253" s="699"/>
      <c r="D253" s="699"/>
      <c r="E253" s="745"/>
      <c r="F253" s="699"/>
      <c r="G253" s="699"/>
      <c r="H253" s="699"/>
      <c r="I253" s="699"/>
    </row>
    <row r="254" spans="1:9" s="700" customFormat="1">
      <c r="A254" s="656"/>
      <c r="B254" s="757" t="s">
        <v>2339</v>
      </c>
      <c r="C254" s="699"/>
      <c r="D254" s="699"/>
      <c r="E254" s="745"/>
      <c r="F254" s="699"/>
      <c r="G254" s="699"/>
      <c r="H254" s="699"/>
      <c r="I254" s="699"/>
    </row>
    <row r="255" spans="1:9" s="700" customFormat="1">
      <c r="A255" s="656"/>
      <c r="B255" s="758" t="s">
        <v>2340</v>
      </c>
      <c r="C255" s="699"/>
      <c r="D255" s="699"/>
      <c r="E255" s="745"/>
      <c r="F255" s="699"/>
      <c r="G255" s="699"/>
      <c r="H255" s="699"/>
      <c r="I255" s="699"/>
    </row>
    <row r="256" spans="1:9" s="700" customFormat="1">
      <c r="A256" s="656"/>
      <c r="B256" s="757" t="s">
        <v>2341</v>
      </c>
      <c r="C256" s="699"/>
      <c r="D256" s="699"/>
      <c r="E256" s="745"/>
      <c r="F256" s="699"/>
      <c r="G256" s="699"/>
      <c r="H256" s="699"/>
      <c r="I256" s="699"/>
    </row>
    <row r="257" spans="1:9" s="700" customFormat="1">
      <c r="A257" s="656"/>
      <c r="B257" s="759" t="s">
        <v>2342</v>
      </c>
      <c r="C257" s="699"/>
      <c r="D257" s="699"/>
      <c r="E257" s="745"/>
      <c r="F257" s="699"/>
      <c r="G257" s="699"/>
      <c r="H257" s="699"/>
      <c r="I257" s="699"/>
    </row>
    <row r="258" spans="1:9" s="700" customFormat="1">
      <c r="A258" s="656"/>
      <c r="B258" s="760" t="s">
        <v>2343</v>
      </c>
      <c r="C258" s="699"/>
      <c r="D258" s="699"/>
      <c r="E258" s="745"/>
      <c r="F258" s="699"/>
      <c r="G258" s="699"/>
      <c r="H258" s="699"/>
      <c r="I258" s="699"/>
    </row>
    <row r="259" spans="1:9" s="700" customFormat="1">
      <c r="A259" s="656"/>
      <c r="B259" s="753" t="s">
        <v>6128</v>
      </c>
      <c r="C259" s="686" t="s">
        <v>40</v>
      </c>
      <c r="D259" s="686" t="s">
        <v>1082</v>
      </c>
      <c r="E259" s="743" t="s">
        <v>2308</v>
      </c>
      <c r="F259" s="699"/>
      <c r="G259" s="1828"/>
      <c r="H259" s="699" t="s">
        <v>1950</v>
      </c>
      <c r="I259" s="699" t="s">
        <v>877</v>
      </c>
    </row>
    <row r="260" spans="1:9" s="700" customFormat="1">
      <c r="A260" s="656"/>
      <c r="B260" s="753" t="s">
        <v>6129</v>
      </c>
      <c r="C260" s="686" t="s">
        <v>404</v>
      </c>
      <c r="D260" s="686"/>
      <c r="E260" s="743" t="s">
        <v>2309</v>
      </c>
      <c r="F260" s="699"/>
      <c r="G260" s="1878"/>
      <c r="H260" s="699"/>
      <c r="I260" s="699" t="s">
        <v>2049</v>
      </c>
    </row>
    <row r="261" spans="1:9" s="700" customFormat="1">
      <c r="A261" s="656"/>
      <c r="B261" s="753" t="s">
        <v>2344</v>
      </c>
      <c r="C261" s="699"/>
      <c r="D261" s="699"/>
      <c r="E261" s="743" t="s">
        <v>2310</v>
      </c>
      <c r="F261" s="699"/>
      <c r="G261" s="699"/>
      <c r="H261" s="699"/>
      <c r="I261" s="699"/>
    </row>
    <row r="262" spans="1:9" s="700" customFormat="1">
      <c r="A262" s="656"/>
      <c r="B262" s="753" t="s">
        <v>6130</v>
      </c>
      <c r="C262" s="699"/>
      <c r="D262" s="699"/>
      <c r="E262" s="745" t="s">
        <v>2311</v>
      </c>
      <c r="F262" s="699"/>
      <c r="G262" s="699"/>
      <c r="H262" s="699"/>
      <c r="I262" s="699"/>
    </row>
    <row r="263" spans="1:9" s="700" customFormat="1">
      <c r="A263" s="656"/>
      <c r="B263" s="753" t="s">
        <v>2345</v>
      </c>
      <c r="C263" s="761"/>
      <c r="D263" s="699"/>
      <c r="E263" s="731"/>
      <c r="F263" s="699"/>
      <c r="G263" s="699"/>
      <c r="H263" s="699"/>
      <c r="I263" s="699"/>
    </row>
    <row r="264" spans="1:9" s="700" customFormat="1">
      <c r="A264" s="656"/>
      <c r="B264" s="748" t="s">
        <v>6131</v>
      </c>
      <c r="C264" s="699"/>
      <c r="D264" s="699"/>
      <c r="E264" s="656"/>
      <c r="F264" s="699"/>
      <c r="G264" s="699"/>
      <c r="H264" s="699"/>
      <c r="I264" s="699"/>
    </row>
    <row r="265" spans="1:9" s="700" customFormat="1">
      <c r="A265" s="656"/>
      <c r="B265" s="753" t="s">
        <v>2346</v>
      </c>
      <c r="C265" s="699"/>
      <c r="D265" s="699"/>
      <c r="E265" s="656"/>
      <c r="F265" s="699"/>
      <c r="G265" s="699"/>
      <c r="H265" s="699"/>
      <c r="I265" s="699"/>
    </row>
    <row r="266" spans="1:9" s="700" customFormat="1">
      <c r="A266" s="656"/>
      <c r="B266" s="762" t="s">
        <v>6132</v>
      </c>
      <c r="C266" s="686" t="s">
        <v>2045</v>
      </c>
      <c r="D266" s="686" t="s">
        <v>1082</v>
      </c>
      <c r="E266" s="687" t="s">
        <v>2024</v>
      </c>
      <c r="F266" s="704">
        <v>1800</v>
      </c>
      <c r="G266" s="686" t="s">
        <v>2025</v>
      </c>
      <c r="H266" s="686" t="s">
        <v>2046</v>
      </c>
      <c r="I266" s="686" t="s">
        <v>877</v>
      </c>
    </row>
    <row r="267" spans="1:9" s="700" customFormat="1">
      <c r="A267" s="731"/>
      <c r="B267" s="2629"/>
      <c r="C267" s="331" t="s">
        <v>2048</v>
      </c>
      <c r="D267" s="2630"/>
      <c r="E267" s="714"/>
      <c r="F267" s="2631"/>
      <c r="G267" s="331" t="s">
        <v>544</v>
      </c>
      <c r="H267" s="2630"/>
      <c r="I267" s="331" t="s">
        <v>2049</v>
      </c>
    </row>
    <row r="268" spans="1:9" s="1850" customFormat="1">
      <c r="A268" s="1866"/>
      <c r="B268" s="2632" t="s">
        <v>6133</v>
      </c>
      <c r="C268" s="1866"/>
      <c r="D268" s="1866"/>
      <c r="E268" s="1866"/>
      <c r="F268" s="1866"/>
      <c r="G268" s="1866"/>
      <c r="H268" s="1866"/>
      <c r="I268" s="1866"/>
    </row>
    <row r="269" spans="1:9" s="1850" customFormat="1">
      <c r="A269" s="1866"/>
      <c r="B269" s="2633" t="s">
        <v>6134</v>
      </c>
      <c r="C269" s="1866"/>
      <c r="D269" s="1866"/>
      <c r="E269" s="1866"/>
      <c r="F269" s="1866"/>
      <c r="G269" s="1866"/>
      <c r="H269" s="1866"/>
      <c r="I269" s="1866"/>
    </row>
    <row r="270" spans="1:9" s="1850" customFormat="1">
      <c r="A270" s="1866"/>
      <c r="B270" s="2634" t="s">
        <v>6135</v>
      </c>
      <c r="C270" s="1865" t="s">
        <v>6136</v>
      </c>
      <c r="D270" s="686" t="s">
        <v>1082</v>
      </c>
      <c r="E270" s="1866" t="s">
        <v>6137</v>
      </c>
      <c r="F270" s="1865" t="s">
        <v>4293</v>
      </c>
      <c r="G270" s="1865" t="s">
        <v>4293</v>
      </c>
      <c r="H270" s="2635" t="s">
        <v>6138</v>
      </c>
      <c r="I270" s="686" t="s">
        <v>877</v>
      </c>
    </row>
    <row r="271" spans="1:9" s="1850" customFormat="1">
      <c r="A271" s="1866"/>
      <c r="B271" s="2636" t="s">
        <v>6139</v>
      </c>
      <c r="C271" s="1865"/>
      <c r="D271" s="1866"/>
      <c r="E271" s="1866" t="s">
        <v>6140</v>
      </c>
      <c r="F271" s="1866"/>
      <c r="G271" s="1866"/>
      <c r="H271" s="1866"/>
      <c r="I271" s="321" t="s">
        <v>2049</v>
      </c>
    </row>
    <row r="272" spans="1:9" s="1850" customFormat="1">
      <c r="A272" s="1866"/>
      <c r="B272" s="2637"/>
      <c r="C272" s="1865"/>
      <c r="D272" s="1866"/>
      <c r="E272" s="1866" t="s">
        <v>6141</v>
      </c>
      <c r="F272" s="1866"/>
      <c r="G272" s="1866"/>
      <c r="H272" s="1866"/>
      <c r="I272" s="2638"/>
    </row>
    <row r="273" spans="1:9" s="1850" customFormat="1">
      <c r="A273" s="1866"/>
      <c r="B273" s="2639"/>
      <c r="C273" s="1865"/>
      <c r="D273" s="1866"/>
      <c r="E273" s="1866" t="s">
        <v>6142</v>
      </c>
      <c r="F273" s="1866"/>
      <c r="G273" s="1866"/>
      <c r="H273" s="1866"/>
      <c r="I273" s="2640"/>
    </row>
    <row r="274" spans="1:9" s="1850" customFormat="1">
      <c r="A274" s="1866"/>
      <c r="B274" s="2641" t="s">
        <v>6143</v>
      </c>
      <c r="C274" s="1865" t="s">
        <v>6144</v>
      </c>
      <c r="D274" s="686" t="s">
        <v>1082</v>
      </c>
      <c r="E274" s="1866" t="s">
        <v>6145</v>
      </c>
      <c r="F274" s="1865" t="s">
        <v>4293</v>
      </c>
      <c r="G274" s="1865" t="s">
        <v>4293</v>
      </c>
      <c r="H274" s="1866" t="s">
        <v>6146</v>
      </c>
      <c r="I274" s="686" t="s">
        <v>877</v>
      </c>
    </row>
    <row r="275" spans="1:9" s="1850" customFormat="1">
      <c r="A275" s="1866"/>
      <c r="B275" s="2639"/>
      <c r="C275" s="1865" t="s">
        <v>6147</v>
      </c>
      <c r="D275" s="1866"/>
      <c r="E275" s="1866" t="s">
        <v>6144</v>
      </c>
      <c r="F275" s="1866"/>
      <c r="G275" s="1866"/>
      <c r="H275" s="1866"/>
      <c r="I275" s="331" t="s">
        <v>2049</v>
      </c>
    </row>
    <row r="276" spans="1:9" s="1850" customFormat="1">
      <c r="A276" s="1866"/>
      <c r="B276" s="2642" t="s">
        <v>6148</v>
      </c>
      <c r="C276" s="1865" t="s">
        <v>6144</v>
      </c>
      <c r="D276" s="686" t="s">
        <v>1082</v>
      </c>
      <c r="E276" s="1866" t="s">
        <v>6149</v>
      </c>
      <c r="F276" s="1865" t="s">
        <v>4293</v>
      </c>
      <c r="G276" s="1865" t="s">
        <v>4293</v>
      </c>
      <c r="H276" s="1870">
        <v>23621</v>
      </c>
      <c r="I276" s="686" t="s">
        <v>877</v>
      </c>
    </row>
    <row r="277" spans="1:9" s="1850" customFormat="1">
      <c r="A277" s="1906"/>
      <c r="B277" s="2642"/>
      <c r="C277" s="1865" t="s">
        <v>6147</v>
      </c>
      <c r="D277" s="1866"/>
      <c r="E277" s="1866" t="s">
        <v>6150</v>
      </c>
      <c r="F277" s="1866"/>
      <c r="G277" s="1866"/>
      <c r="H277" s="1866"/>
      <c r="I277" s="331" t="s">
        <v>2049</v>
      </c>
    </row>
    <row r="278" spans="1:9" s="1850" customFormat="1" ht="37.5">
      <c r="A278" s="1865"/>
      <c r="B278" s="2643" t="s">
        <v>6151</v>
      </c>
      <c r="C278" s="2644"/>
      <c r="D278" s="2644"/>
      <c r="E278" s="2644"/>
      <c r="F278" s="2644"/>
      <c r="G278" s="2644"/>
      <c r="H278" s="2644"/>
      <c r="I278" s="1906"/>
    </row>
    <row r="279" spans="1:9" s="1850" customFormat="1" ht="37.5">
      <c r="A279" s="1865"/>
      <c r="B279" s="2645" t="s">
        <v>6152</v>
      </c>
      <c r="C279" s="1865" t="s">
        <v>6153</v>
      </c>
      <c r="D279" s="746"/>
      <c r="E279" s="1866" t="s">
        <v>6154</v>
      </c>
      <c r="F279" s="1865" t="s">
        <v>4293</v>
      </c>
      <c r="G279" s="1865" t="s">
        <v>4293</v>
      </c>
      <c r="H279" s="2644" t="s">
        <v>6155</v>
      </c>
      <c r="I279" s="686" t="s">
        <v>877</v>
      </c>
    </row>
    <row r="280" spans="1:9" s="1850" customFormat="1">
      <c r="A280" s="1865"/>
      <c r="B280" s="2646"/>
      <c r="C280" s="1865" t="s">
        <v>6156</v>
      </c>
      <c r="D280" s="2647"/>
      <c r="E280" s="1866" t="s">
        <v>6157</v>
      </c>
      <c r="F280" s="2648"/>
      <c r="G280" s="2648"/>
      <c r="H280" s="2644"/>
      <c r="I280" s="321" t="s">
        <v>2049</v>
      </c>
    </row>
    <row r="281" spans="1:9" s="1850" customFormat="1">
      <c r="A281" s="1865"/>
      <c r="B281" s="2649"/>
      <c r="C281" s="1865" t="s">
        <v>6158</v>
      </c>
      <c r="D281" s="1906"/>
      <c r="E281" s="1866" t="s">
        <v>5167</v>
      </c>
      <c r="F281" s="2648"/>
      <c r="G281" s="2648"/>
      <c r="H281" s="2644"/>
      <c r="I281" s="2650"/>
    </row>
    <row r="282" spans="1:9" s="1850" customFormat="1">
      <c r="A282" s="1865"/>
      <c r="B282" s="2649" t="s">
        <v>6159</v>
      </c>
      <c r="C282" s="1865"/>
      <c r="D282" s="1866"/>
      <c r="E282" s="1866"/>
      <c r="F282" s="2644"/>
      <c r="G282" s="2644"/>
      <c r="H282" s="2644"/>
      <c r="I282" s="2640"/>
    </row>
    <row r="283" spans="1:9" s="1850" customFormat="1">
      <c r="A283" s="1865"/>
      <c r="B283" s="2651" t="s">
        <v>6160</v>
      </c>
      <c r="C283" s="2648"/>
      <c r="D283" s="2644"/>
      <c r="E283" s="1866"/>
      <c r="F283" s="2644"/>
      <c r="G283" s="2644"/>
      <c r="H283" s="2644"/>
      <c r="I283" s="2640"/>
    </row>
    <row r="284" spans="1:9" s="1850" customFormat="1">
      <c r="A284" s="1865"/>
      <c r="B284" s="2646" t="s">
        <v>6161</v>
      </c>
      <c r="C284" s="2648"/>
      <c r="D284" s="2644"/>
      <c r="E284" s="1866"/>
      <c r="F284" s="2644"/>
      <c r="G284" s="2644"/>
      <c r="H284" s="2644"/>
      <c r="I284" s="2640"/>
    </row>
    <row r="285" spans="1:9" s="1850" customFormat="1">
      <c r="A285" s="1865"/>
      <c r="B285" s="2649" t="s">
        <v>6162</v>
      </c>
      <c r="C285" s="2648" t="s">
        <v>6163</v>
      </c>
      <c r="D285" s="686" t="s">
        <v>1082</v>
      </c>
      <c r="E285" s="2644"/>
      <c r="F285" s="1865" t="s">
        <v>4293</v>
      </c>
      <c r="G285" s="1865" t="s">
        <v>4293</v>
      </c>
      <c r="H285" s="2644" t="s">
        <v>6164</v>
      </c>
      <c r="I285" s="686" t="s">
        <v>877</v>
      </c>
    </row>
    <row r="286" spans="1:9" s="1850" customFormat="1">
      <c r="A286" s="1865"/>
      <c r="B286" s="2649"/>
      <c r="C286" s="2648"/>
      <c r="D286" s="686"/>
      <c r="E286" s="2644"/>
      <c r="F286" s="1865"/>
      <c r="G286" s="1865"/>
      <c r="H286" s="2644"/>
      <c r="I286" s="331" t="s">
        <v>2049</v>
      </c>
    </row>
    <row r="287" spans="1:9" s="1850" customFormat="1">
      <c r="A287" s="1865"/>
      <c r="B287" s="2652" t="s">
        <v>6165</v>
      </c>
      <c r="C287" s="2648"/>
      <c r="D287" s="686"/>
      <c r="E287" s="2644"/>
      <c r="F287" s="1865"/>
      <c r="G287" s="1865"/>
      <c r="H287" s="2644"/>
      <c r="I287" s="331"/>
    </row>
    <row r="288" spans="1:9" s="1850" customFormat="1">
      <c r="A288" s="1865"/>
      <c r="B288" s="2649" t="s">
        <v>6166</v>
      </c>
      <c r="C288" s="2648" t="s">
        <v>1690</v>
      </c>
      <c r="D288" s="686" t="s">
        <v>40</v>
      </c>
      <c r="E288" s="2644" t="s">
        <v>6167</v>
      </c>
      <c r="F288" s="1865" t="s">
        <v>4293</v>
      </c>
      <c r="G288" s="1865" t="s">
        <v>4293</v>
      </c>
      <c r="H288" s="2613" t="s">
        <v>2026</v>
      </c>
      <c r="I288" s="321" t="s">
        <v>2019</v>
      </c>
    </row>
    <row r="289" spans="1:9" s="1850" customFormat="1">
      <c r="A289" s="1865"/>
      <c r="B289" s="2649"/>
      <c r="C289" s="2648"/>
      <c r="D289" s="686"/>
      <c r="E289" s="2644" t="s">
        <v>6168</v>
      </c>
      <c r="F289" s="1865"/>
      <c r="G289" s="1865"/>
      <c r="H289" s="2644"/>
      <c r="I289" s="331"/>
    </row>
    <row r="290" spans="1:9" s="1850" customFormat="1">
      <c r="A290" s="1865"/>
      <c r="B290" s="2649"/>
      <c r="C290" s="2648"/>
      <c r="D290" s="686"/>
      <c r="E290" s="2644" t="s">
        <v>6169</v>
      </c>
      <c r="F290" s="1865"/>
      <c r="G290" s="1865"/>
      <c r="H290" s="2644"/>
      <c r="I290" s="331"/>
    </row>
    <row r="291" spans="1:9" s="1850" customFormat="1">
      <c r="A291" s="1865"/>
      <c r="B291" s="2649" t="s">
        <v>6170</v>
      </c>
      <c r="C291" s="2648" t="s">
        <v>1582</v>
      </c>
      <c r="D291" s="686" t="s">
        <v>40</v>
      </c>
      <c r="E291" s="2644"/>
      <c r="F291" s="1869">
        <v>1900</v>
      </c>
      <c r="G291" s="1865" t="s">
        <v>2025</v>
      </c>
      <c r="H291" s="2648" t="s">
        <v>3016</v>
      </c>
      <c r="I291" s="321" t="s">
        <v>2019</v>
      </c>
    </row>
    <row r="292" spans="1:9" s="1850" customFormat="1">
      <c r="A292" s="1865"/>
      <c r="B292" s="2649"/>
      <c r="C292" s="2648"/>
      <c r="D292" s="686"/>
      <c r="E292" s="2644"/>
      <c r="F292" s="1865"/>
      <c r="G292" s="1865" t="s">
        <v>544</v>
      </c>
      <c r="H292" s="2644"/>
      <c r="I292" s="331"/>
    </row>
    <row r="293" spans="1:9" s="1850" customFormat="1">
      <c r="A293" s="1865"/>
      <c r="B293" s="2649" t="s">
        <v>6171</v>
      </c>
      <c r="C293" s="2648" t="s">
        <v>1582</v>
      </c>
      <c r="D293" s="686" t="s">
        <v>1082</v>
      </c>
      <c r="E293" s="2644"/>
      <c r="F293" s="1869">
        <v>2800</v>
      </c>
      <c r="G293" s="1865" t="s">
        <v>2025</v>
      </c>
      <c r="H293" s="2648" t="s">
        <v>6172</v>
      </c>
      <c r="I293" s="321" t="s">
        <v>2019</v>
      </c>
    </row>
    <row r="294" spans="1:9" s="1850" customFormat="1">
      <c r="A294" s="1905"/>
      <c r="B294" s="2649"/>
      <c r="C294" s="2653"/>
      <c r="D294" s="2630"/>
      <c r="E294" s="2647"/>
      <c r="F294" s="1905"/>
      <c r="G294" s="1905" t="s">
        <v>544</v>
      </c>
      <c r="H294" s="2647"/>
      <c r="I294" s="331"/>
    </row>
    <row r="295" spans="1:9" s="1850" customFormat="1">
      <c r="A295" s="1909"/>
      <c r="B295" s="2654"/>
      <c r="C295" s="1909"/>
      <c r="D295" s="1987"/>
      <c r="E295" s="1907"/>
      <c r="F295" s="1909">
        <f>SUM(F18:F294)</f>
        <v>120800</v>
      </c>
      <c r="G295" s="1909"/>
      <c r="H295" s="1907"/>
      <c r="I295" s="1502"/>
    </row>
  </sheetData>
  <mergeCells count="11">
    <mergeCell ref="I16:I17"/>
    <mergeCell ref="A1:H1"/>
    <mergeCell ref="A2:H2"/>
    <mergeCell ref="A3:B3"/>
    <mergeCell ref="A16:A17"/>
    <mergeCell ref="B16:B17"/>
    <mergeCell ref="C16:C17"/>
    <mergeCell ref="D16:D17"/>
    <mergeCell ref="E16:E17"/>
    <mergeCell ref="F16:G16"/>
    <mergeCell ref="H16:H17"/>
  </mergeCells>
  <pageMargins left="0.7" right="0.7" top="0.75" bottom="0.75" header="0.3" footer="0.3"/>
  <drawing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0"/>
  <sheetViews>
    <sheetView topLeftCell="A76" workbookViewId="0">
      <selection activeCell="A90" sqref="A90"/>
    </sheetView>
  </sheetViews>
  <sheetFormatPr defaultColWidth="9" defaultRowHeight="21"/>
  <cols>
    <col min="1" max="1" width="18.25" style="1" customWidth="1"/>
    <col min="2" max="2" width="50.375" style="1" customWidth="1"/>
    <col min="3" max="3" width="10.125" style="1" bestFit="1" customWidth="1"/>
    <col min="4" max="4" width="18.375" style="1" customWidth="1"/>
    <col min="5" max="16384" width="9" style="1"/>
  </cols>
  <sheetData>
    <row r="1" spans="1:4">
      <c r="A1" s="1488" t="s">
        <v>5167</v>
      </c>
      <c r="B1" s="1489" t="s">
        <v>5168</v>
      </c>
      <c r="C1" s="1489" t="s">
        <v>5169</v>
      </c>
    </row>
    <row r="2" spans="1:4">
      <c r="A2" s="1490" t="s">
        <v>5170</v>
      </c>
      <c r="B2" s="996" t="str">
        <f>[1]ย.1แม่และเด็ก!B38</f>
        <v xml:space="preserve">6.2.2 จัดทำแผน จัดหาวัสดุครุภัณฑ์ที่ขาด </v>
      </c>
      <c r="C2" s="1490"/>
    </row>
    <row r="3" spans="1:4">
      <c r="A3" s="85"/>
      <c r="B3" s="996" t="str">
        <f>[1]ย.1แม่และเด็ก!B39</f>
        <v xml:space="preserve"> -เครื่องวัดสัญญาณชีพ NIBP</v>
      </c>
      <c r="C3" s="85">
        <f>[1]ย.1แม่และเด็ก!F39</f>
        <v>20000</v>
      </c>
    </row>
    <row r="4" spans="1:4">
      <c r="A4" s="85"/>
      <c r="B4" s="996" t="str">
        <f>[1]ย.1แม่และเด็ก!B40</f>
        <v xml:space="preserve"> -เครื่องช่วยชีวิตเด็กขั้นสูงชนิดควบคุมแรงดัน ( Neopuff)</v>
      </c>
      <c r="C4" s="88">
        <f>[1]ย.1แม่และเด็ก!F40</f>
        <v>190000</v>
      </c>
    </row>
    <row r="5" spans="1:4">
      <c r="A5" s="88"/>
      <c r="B5" s="1491" t="s">
        <v>427</v>
      </c>
      <c r="C5" s="1492">
        <f>SUM(C3:C4)</f>
        <v>210000</v>
      </c>
    </row>
    <row r="6" spans="1:4">
      <c r="A6" s="996"/>
      <c r="B6" s="1084"/>
      <c r="C6" s="996"/>
    </row>
    <row r="7" spans="1:4">
      <c r="A7" s="1490" t="s">
        <v>5171</v>
      </c>
      <c r="B7" s="1493" t="s">
        <v>2075</v>
      </c>
      <c r="C7" s="1490">
        <v>3500</v>
      </c>
    </row>
    <row r="8" spans="1:4">
      <c r="A8" s="85"/>
      <c r="B8" s="85" t="s">
        <v>5172</v>
      </c>
      <c r="C8" s="85"/>
    </row>
    <row r="9" spans="1:4">
      <c r="A9" s="85"/>
      <c r="B9" s="85" t="s">
        <v>5173</v>
      </c>
      <c r="C9" s="85"/>
    </row>
    <row r="10" spans="1:4">
      <c r="A10" s="88"/>
      <c r="B10" s="1494" t="s">
        <v>427</v>
      </c>
      <c r="C10" s="1492">
        <f>SUM(C7:C9)</f>
        <v>3500</v>
      </c>
    </row>
    <row r="11" spans="1:4">
      <c r="A11" s="996"/>
      <c r="B11" s="1084"/>
      <c r="C11" s="996"/>
    </row>
    <row r="12" spans="1:4">
      <c r="A12" s="1490" t="s">
        <v>5174</v>
      </c>
      <c r="B12" s="1495" t="s">
        <v>1364</v>
      </c>
      <c r="C12" s="1496">
        <v>100000</v>
      </c>
    </row>
    <row r="13" spans="1:4">
      <c r="A13" s="85"/>
      <c r="B13" s="85"/>
      <c r="C13" s="86"/>
      <c r="D13" s="996"/>
    </row>
    <row r="14" spans="1:4">
      <c r="A14" s="85"/>
      <c r="B14" s="1497" t="s">
        <v>4742</v>
      </c>
      <c r="C14" s="86"/>
      <c r="D14" s="996"/>
    </row>
    <row r="15" spans="1:4">
      <c r="A15" s="85"/>
      <c r="B15" s="1497" t="s">
        <v>4744</v>
      </c>
      <c r="C15" s="86"/>
      <c r="D15" s="996"/>
    </row>
    <row r="16" spans="1:4">
      <c r="A16" s="85"/>
      <c r="B16" s="1497" t="s">
        <v>4746</v>
      </c>
      <c r="C16" s="86"/>
      <c r="D16" s="996"/>
    </row>
    <row r="17" spans="1:4">
      <c r="A17" s="85"/>
      <c r="B17" s="1498" t="s">
        <v>4747</v>
      </c>
      <c r="C17" s="89"/>
      <c r="D17" s="996"/>
    </row>
    <row r="18" spans="1:4">
      <c r="A18" s="88"/>
      <c r="B18" s="1494" t="s">
        <v>427</v>
      </c>
      <c r="C18" s="1499">
        <f>SUM(C11:C17)</f>
        <v>100000</v>
      </c>
      <c r="D18" s="996"/>
    </row>
    <row r="19" spans="1:4">
      <c r="A19" s="996"/>
      <c r="B19" s="1084"/>
      <c r="C19" s="996"/>
      <c r="D19" s="996"/>
    </row>
    <row r="20" spans="1:4">
      <c r="A20" s="996"/>
      <c r="B20" s="1084"/>
      <c r="C20" s="996"/>
    </row>
    <row r="21" spans="1:4">
      <c r="A21" s="996"/>
      <c r="B21" s="1084"/>
      <c r="C21" s="996"/>
    </row>
    <row r="22" spans="1:4">
      <c r="A22" s="996"/>
      <c r="B22" s="1084"/>
      <c r="C22" s="996"/>
    </row>
    <row r="23" spans="1:4">
      <c r="A23" s="996"/>
      <c r="B23" s="1084"/>
      <c r="C23" s="996"/>
    </row>
    <row r="24" spans="1:4">
      <c r="A24" s="996"/>
      <c r="B24" s="1084"/>
      <c r="C24" s="996"/>
    </row>
    <row r="25" spans="1:4">
      <c r="A25" s="996"/>
      <c r="B25" s="1084"/>
      <c r="C25" s="996"/>
    </row>
    <row r="26" spans="1:4">
      <c r="A26" s="996"/>
      <c r="B26" s="1084"/>
      <c r="C26" s="996"/>
    </row>
    <row r="27" spans="1:4">
      <c r="A27" s="996"/>
      <c r="B27" s="1084"/>
      <c r="C27" s="996"/>
    </row>
    <row r="28" spans="1:4">
      <c r="A28" s="996"/>
      <c r="B28" s="1084"/>
      <c r="C28" s="996"/>
    </row>
    <row r="29" spans="1:4">
      <c r="A29" s="996"/>
      <c r="B29" s="1084"/>
      <c r="C29" s="996"/>
    </row>
    <row r="30" spans="1:4">
      <c r="A30" s="996"/>
      <c r="B30" s="1084"/>
      <c r="C30" s="996"/>
    </row>
    <row r="31" spans="1:4">
      <c r="A31" s="996"/>
      <c r="B31" s="1084"/>
      <c r="C31" s="996"/>
    </row>
    <row r="32" spans="1:4">
      <c r="A32" s="996"/>
      <c r="B32" s="1084"/>
      <c r="C32" s="996"/>
    </row>
    <row r="33" spans="1:3">
      <c r="A33" s="996"/>
      <c r="B33" s="1084"/>
      <c r="C33" s="996"/>
    </row>
    <row r="34" spans="1:3">
      <c r="A34" s="996"/>
      <c r="B34" s="1084"/>
      <c r="C34" s="996"/>
    </row>
    <row r="35" spans="1:3">
      <c r="A35" s="996"/>
      <c r="B35" s="1084"/>
      <c r="C35" s="996"/>
    </row>
    <row r="36" spans="1:3">
      <c r="A36" s="996"/>
      <c r="B36" s="1084"/>
      <c r="C36" s="996"/>
    </row>
    <row r="37" spans="1:3">
      <c r="A37" s="996"/>
      <c r="B37" s="1084"/>
      <c r="C37" s="996"/>
    </row>
    <row r="38" spans="1:3">
      <c r="A38" s="996"/>
      <c r="B38" s="1084"/>
      <c r="C38" s="996"/>
    </row>
    <row r="39" spans="1:3">
      <c r="A39" s="996"/>
      <c r="B39" s="1084"/>
      <c r="C39" s="996"/>
    </row>
    <row r="40" spans="1:3" s="231" customFormat="1">
      <c r="A40" s="1490" t="s">
        <v>5175</v>
      </c>
      <c r="B40" s="1500" t="s">
        <v>2918</v>
      </c>
      <c r="C40" s="1501"/>
    </row>
    <row r="41" spans="1:3" s="231" customFormat="1" ht="18.75">
      <c r="A41" s="235"/>
      <c r="B41" s="243" t="s">
        <v>2919</v>
      </c>
      <c r="C41" s="235"/>
    </row>
    <row r="42" spans="1:3" s="231" customFormat="1" ht="18.75">
      <c r="A42" s="235"/>
      <c r="B42" s="243" t="s">
        <v>1839</v>
      </c>
      <c r="C42" s="235"/>
    </row>
    <row r="43" spans="1:3" s="231" customFormat="1" ht="18.75">
      <c r="A43" s="235"/>
      <c r="B43" s="243" t="s">
        <v>1841</v>
      </c>
      <c r="C43" s="235"/>
    </row>
    <row r="44" spans="1:3" s="231" customFormat="1" ht="18.75">
      <c r="A44" s="235"/>
      <c r="B44" s="243" t="s">
        <v>1844</v>
      </c>
      <c r="C44" s="235"/>
    </row>
    <row r="45" spans="1:3" s="231" customFormat="1" ht="18.75">
      <c r="A45" s="235"/>
      <c r="B45" s="243" t="s">
        <v>5766</v>
      </c>
      <c r="C45" s="655">
        <v>28000</v>
      </c>
    </row>
    <row r="46" spans="1:3" s="231" customFormat="1" ht="18.75">
      <c r="A46" s="235"/>
      <c r="B46" s="243" t="s">
        <v>5767</v>
      </c>
      <c r="C46" s="655">
        <v>7500</v>
      </c>
    </row>
    <row r="47" spans="1:3" s="231" customFormat="1" ht="37.5">
      <c r="A47" s="235"/>
      <c r="B47" s="243" t="s">
        <v>5768</v>
      </c>
      <c r="C47" s="655">
        <v>78800</v>
      </c>
    </row>
    <row r="48" spans="1:3" s="231" customFormat="1" ht="18.75">
      <c r="A48" s="235"/>
      <c r="B48" s="243" t="s">
        <v>5769</v>
      </c>
      <c r="C48" s="655">
        <v>500</v>
      </c>
    </row>
    <row r="49" spans="1:6" s="231" customFormat="1" ht="18.75">
      <c r="A49" s="235"/>
      <c r="B49" s="243" t="s">
        <v>1855</v>
      </c>
      <c r="C49" s="235"/>
    </row>
    <row r="50" spans="1:6" s="231" customFormat="1" ht="18.75">
      <c r="A50" s="235"/>
      <c r="B50" s="243" t="s">
        <v>1857</v>
      </c>
      <c r="C50" s="235"/>
    </row>
    <row r="51" spans="1:6" s="231" customFormat="1" ht="24" customHeight="1">
      <c r="A51" s="235"/>
      <c r="B51" s="1380" t="s">
        <v>4924</v>
      </c>
      <c r="C51" s="1381"/>
    </row>
    <row r="52" spans="1:6" s="231" customFormat="1" ht="18.75">
      <c r="A52" s="235"/>
      <c r="B52" s="1380" t="s">
        <v>5770</v>
      </c>
      <c r="C52" s="1503">
        <v>350000</v>
      </c>
    </row>
    <row r="53" spans="1:6" s="231" customFormat="1" ht="18.75">
      <c r="A53" s="235"/>
      <c r="B53" s="1380" t="s">
        <v>4930</v>
      </c>
      <c r="C53" s="1381"/>
    </row>
    <row r="54" spans="1:6" s="231" customFormat="1" ht="18.75">
      <c r="A54" s="235"/>
      <c r="B54" s="243" t="s">
        <v>4922</v>
      </c>
      <c r="C54" s="1481">
        <v>0</v>
      </c>
    </row>
    <row r="55" spans="1:6" s="231" customFormat="1" ht="56.25">
      <c r="A55" s="235"/>
      <c r="B55" s="657" t="s">
        <v>1869</v>
      </c>
      <c r="C55" s="1480"/>
    </row>
    <row r="56" spans="1:6" s="231" customFormat="1" ht="18.75">
      <c r="A56" s="236"/>
      <c r="B56" s="242" t="s">
        <v>1873</v>
      </c>
      <c r="C56" s="1482"/>
    </row>
    <row r="57" spans="1:6" s="231" customFormat="1" ht="37.5">
      <c r="A57" s="233"/>
      <c r="B57" s="243" t="s">
        <v>4923</v>
      </c>
      <c r="C57" s="1483"/>
    </row>
    <row r="58" spans="1:6" s="231" customFormat="1" ht="18.75">
      <c r="A58" s="235"/>
      <c r="B58" s="297" t="s">
        <v>5176</v>
      </c>
      <c r="C58" s="1484">
        <v>46000</v>
      </c>
    </row>
    <row r="59" spans="1:6" s="231" customFormat="1" ht="18.75">
      <c r="B59" s="1382" t="s">
        <v>4931</v>
      </c>
      <c r="F59" s="652"/>
    </row>
    <row r="60" spans="1:6" s="231" customFormat="1" ht="18.75">
      <c r="B60" s="243" t="s">
        <v>5771</v>
      </c>
      <c r="C60" s="1481">
        <v>252160</v>
      </c>
    </row>
    <row r="61" spans="1:6" s="231" customFormat="1" ht="18.75">
      <c r="B61" s="243" t="s">
        <v>5772</v>
      </c>
      <c r="C61" s="1481">
        <v>78400</v>
      </c>
    </row>
    <row r="62" spans="1:6" s="231" customFormat="1" ht="18.75">
      <c r="B62" s="1420" t="s">
        <v>5773</v>
      </c>
      <c r="C62" s="1486">
        <v>12640</v>
      </c>
    </row>
    <row r="63" spans="1:6" s="231" customFormat="1" ht="18.75">
      <c r="B63" s="660" t="s">
        <v>5774</v>
      </c>
      <c r="C63" s="1486">
        <v>12640</v>
      </c>
    </row>
    <row r="64" spans="1:6" s="231" customFormat="1" ht="18.75">
      <c r="B64" s="1421" t="s">
        <v>5177</v>
      </c>
      <c r="C64" s="1504">
        <v>2664.3</v>
      </c>
    </row>
    <row r="65" spans="1:3" s="231" customFormat="1" ht="20.25" customHeight="1">
      <c r="B65" s="1383" t="s">
        <v>4934</v>
      </c>
      <c r="C65" s="1485"/>
    </row>
    <row r="66" spans="1:3" s="231" customFormat="1" ht="18.75">
      <c r="B66" s="658"/>
      <c r="C66" s="653"/>
    </row>
    <row r="67" spans="1:3" s="231" customFormat="1" ht="18.75">
      <c r="B67" s="243" t="s">
        <v>5775</v>
      </c>
      <c r="C67" s="1482">
        <v>19855</v>
      </c>
    </row>
    <row r="68" spans="1:3" s="231" customFormat="1" ht="18.75">
      <c r="B68" s="243" t="s">
        <v>1883</v>
      </c>
      <c r="C68" s="1481"/>
    </row>
    <row r="69" spans="1:3" s="231" customFormat="1" ht="18.75">
      <c r="B69" s="243"/>
    </row>
    <row r="70" spans="1:3" s="231" customFormat="1" ht="18.75">
      <c r="B70" s="1422" t="s">
        <v>5178</v>
      </c>
      <c r="C70" s="1486">
        <v>1220</v>
      </c>
    </row>
    <row r="71" spans="1:3" s="231" customFormat="1" ht="37.5">
      <c r="A71" s="1505">
        <v>3</v>
      </c>
      <c r="B71" s="1500" t="s">
        <v>2920</v>
      </c>
      <c r="C71" s="1501"/>
    </row>
    <row r="72" spans="1:3" s="231" customFormat="1" ht="37.5">
      <c r="A72" s="1501"/>
      <c r="B72" s="1506" t="s">
        <v>2921</v>
      </c>
      <c r="C72" s="1501"/>
    </row>
    <row r="73" spans="1:3" s="231" customFormat="1" ht="18.75">
      <c r="A73" s="1501"/>
      <c r="B73" s="1506" t="s">
        <v>2923</v>
      </c>
      <c r="C73" s="1501"/>
    </row>
    <row r="74" spans="1:3" s="231" customFormat="1" ht="18.75">
      <c r="A74" s="1501"/>
      <c r="B74" s="1506" t="s">
        <v>5776</v>
      </c>
      <c r="C74" s="1507">
        <v>30000</v>
      </c>
    </row>
    <row r="75" spans="1:3" s="231" customFormat="1" ht="18.75">
      <c r="A75" s="1501"/>
      <c r="B75" s="1506"/>
      <c r="C75" s="1501"/>
    </row>
    <row r="76" spans="1:3" s="231" customFormat="1" ht="18.75">
      <c r="A76" s="1501"/>
      <c r="B76" s="1506"/>
      <c r="C76" s="1501"/>
    </row>
    <row r="77" spans="1:3" s="231" customFormat="1" ht="18.75">
      <c r="A77" s="1501"/>
      <c r="B77" s="1506" t="s">
        <v>5777</v>
      </c>
      <c r="C77" s="1508"/>
    </row>
    <row r="78" spans="1:3" s="231" customFormat="1" ht="18.75">
      <c r="A78" s="1501"/>
      <c r="B78" s="1506"/>
      <c r="C78" s="1501"/>
    </row>
    <row r="79" spans="1:3" s="231" customFormat="1" ht="18.75">
      <c r="A79" s="1501"/>
      <c r="B79" s="1509"/>
      <c r="C79" s="1510">
        <f>SUM(C41:C77)</f>
        <v>920379.3</v>
      </c>
    </row>
    <row r="80" spans="1:3" s="231" customFormat="1" ht="18.75">
      <c r="B80" s="241"/>
    </row>
    <row r="81" spans="1:4">
      <c r="A81" s="996"/>
      <c r="B81" s="1084"/>
      <c r="C81" s="996"/>
    </row>
    <row r="82" spans="1:4" s="231" customFormat="1">
      <c r="A82" s="1490" t="s">
        <v>5179</v>
      </c>
      <c r="B82" s="2258" t="s">
        <v>5817</v>
      </c>
      <c r="C82" s="2208"/>
      <c r="D82" s="858"/>
    </row>
    <row r="83" spans="1:4" s="231" customFormat="1">
      <c r="A83" s="235"/>
      <c r="B83" s="852" t="s">
        <v>5818</v>
      </c>
      <c r="C83" s="2209"/>
      <c r="D83" s="861"/>
    </row>
    <row r="84" spans="1:4" s="231" customFormat="1" ht="18.75">
      <c r="A84" s="235"/>
      <c r="B84" s="862" t="s">
        <v>2996</v>
      </c>
      <c r="C84" s="2209"/>
      <c r="D84"/>
    </row>
    <row r="85" spans="1:4" s="231" customFormat="1" ht="18.75">
      <c r="A85" s="235"/>
      <c r="B85" s="862" t="s">
        <v>5820</v>
      </c>
      <c r="C85" s="2209"/>
      <c r="D85" s="2217"/>
    </row>
    <row r="86" spans="1:4" s="231" customFormat="1" ht="18.75">
      <c r="A86" s="235"/>
      <c r="B86" s="862" t="s">
        <v>5821</v>
      </c>
      <c r="C86" s="2209"/>
      <c r="D86"/>
    </row>
    <row r="87" spans="1:4" s="231" customFormat="1" ht="18.75">
      <c r="A87" s="235"/>
      <c r="B87" s="862" t="s">
        <v>5823</v>
      </c>
      <c r="C87" s="2209">
        <v>50000</v>
      </c>
      <c r="D87"/>
    </row>
    <row r="88" spans="1:4" s="231" customFormat="1" ht="18.75">
      <c r="A88" s="235"/>
      <c r="B88" s="862" t="s">
        <v>5824</v>
      </c>
      <c r="C88" s="2209"/>
      <c r="D88"/>
    </row>
    <row r="89" spans="1:4" s="231" customFormat="1" ht="18.75">
      <c r="A89" s="235"/>
      <c r="B89" s="862" t="s">
        <v>5825</v>
      </c>
      <c r="C89" s="2209"/>
      <c r="D89"/>
    </row>
    <row r="90" spans="1:4" s="231" customFormat="1" ht="18.75">
      <c r="A90" s="235"/>
      <c r="B90" s="862" t="s">
        <v>5826</v>
      </c>
      <c r="C90" s="2209"/>
      <c r="D90"/>
    </row>
    <row r="91" spans="1:4" s="231" customFormat="1" ht="18.75">
      <c r="A91" s="235"/>
      <c r="B91" s="862" t="s">
        <v>5827</v>
      </c>
      <c r="C91" s="2209"/>
      <c r="D91"/>
    </row>
    <row r="92" spans="1:4" s="231" customFormat="1" ht="18.75">
      <c r="A92" s="235"/>
      <c r="B92" s="863" t="s">
        <v>5828</v>
      </c>
      <c r="C92" s="2209"/>
      <c r="D92"/>
    </row>
    <row r="93" spans="1:4" s="231" customFormat="1">
      <c r="A93" s="2259"/>
      <c r="B93" s="1512" t="s">
        <v>427</v>
      </c>
      <c r="C93" s="2260">
        <f>SUM(C87:C92)</f>
        <v>50000</v>
      </c>
      <c r="D93"/>
    </row>
    <row r="94" spans="1:4">
      <c r="A94" s="996"/>
      <c r="B94" s="1084"/>
      <c r="C94" s="996"/>
    </row>
    <row r="95" spans="1:4">
      <c r="A95" s="1490" t="s">
        <v>5180</v>
      </c>
      <c r="B95" s="1490"/>
      <c r="C95" s="1490"/>
    </row>
    <row r="96" spans="1:4">
      <c r="A96" s="85"/>
      <c r="B96" s="1514" t="s">
        <v>1243</v>
      </c>
      <c r="C96" s="1515">
        <v>539140</v>
      </c>
      <c r="D96" s="1" t="s">
        <v>5181</v>
      </c>
    </row>
    <row r="97" spans="1:4">
      <c r="A97" s="85"/>
      <c r="B97" s="1516" t="s">
        <v>1244</v>
      </c>
      <c r="C97" s="1515">
        <v>1434500</v>
      </c>
      <c r="D97" s="1" t="s">
        <v>5182</v>
      </c>
    </row>
    <row r="98" spans="1:4">
      <c r="A98" s="85"/>
      <c r="B98" s="1516" t="s">
        <v>1245</v>
      </c>
      <c r="C98" s="85"/>
    </row>
    <row r="99" spans="1:4">
      <c r="A99" s="85"/>
      <c r="B99" s="1516" t="s">
        <v>1246</v>
      </c>
      <c r="C99" s="85"/>
    </row>
    <row r="100" spans="1:4">
      <c r="A100" s="85"/>
      <c r="B100" s="1517" t="s">
        <v>1247</v>
      </c>
      <c r="C100" s="85"/>
    </row>
    <row r="101" spans="1:4">
      <c r="A101" s="85"/>
      <c r="B101" s="1518" t="s">
        <v>1248</v>
      </c>
      <c r="C101" s="85"/>
    </row>
    <row r="102" spans="1:4">
      <c r="A102" s="85"/>
      <c r="B102" s="1514" t="s">
        <v>1249</v>
      </c>
      <c r="C102" s="85"/>
      <c r="D102" s="1" t="s">
        <v>1256</v>
      </c>
    </row>
    <row r="103" spans="1:4">
      <c r="A103" s="85"/>
      <c r="B103" s="1514" t="s">
        <v>1250</v>
      </c>
      <c r="C103" s="85"/>
    </row>
    <row r="104" spans="1:4">
      <c r="A104" s="85"/>
      <c r="B104" s="1514" t="s">
        <v>1251</v>
      </c>
      <c r="C104" s="85"/>
    </row>
    <row r="105" spans="1:4">
      <c r="A105" s="85"/>
      <c r="B105" s="85"/>
      <c r="C105" s="85"/>
    </row>
    <row r="106" spans="1:4">
      <c r="A106" s="85"/>
      <c r="B106" s="85" t="s">
        <v>5183</v>
      </c>
      <c r="C106" s="85">
        <v>13850</v>
      </c>
    </row>
    <row r="107" spans="1:4">
      <c r="A107" s="85"/>
      <c r="B107" s="85" t="s">
        <v>5184</v>
      </c>
      <c r="C107" s="85"/>
    </row>
    <row r="108" spans="1:4">
      <c r="A108" s="85"/>
      <c r="B108" s="85" t="s">
        <v>5185</v>
      </c>
      <c r="C108" s="85"/>
    </row>
    <row r="109" spans="1:4">
      <c r="A109" s="85"/>
      <c r="B109" s="85" t="s">
        <v>5186</v>
      </c>
      <c r="C109" s="85">
        <v>200000</v>
      </c>
    </row>
    <row r="110" spans="1:4">
      <c r="A110" s="85"/>
      <c r="B110" s="88" t="s">
        <v>5187</v>
      </c>
      <c r="C110" s="88"/>
    </row>
    <row r="111" spans="1:4">
      <c r="A111" s="88"/>
      <c r="B111" s="1519" t="s">
        <v>427</v>
      </c>
      <c r="C111" s="1513">
        <f>SUM(C96:C110)</f>
        <v>2187490</v>
      </c>
    </row>
    <row r="112" spans="1:4">
      <c r="A112" s="996"/>
      <c r="B112" s="1084"/>
      <c r="C112" s="996"/>
    </row>
    <row r="113" spans="1:3">
      <c r="A113" s="1490" t="s">
        <v>5188</v>
      </c>
      <c r="B113" s="1490" t="s">
        <v>5189</v>
      </c>
      <c r="C113" s="1490">
        <v>5620</v>
      </c>
    </row>
    <row r="114" spans="1:3">
      <c r="A114" s="85"/>
      <c r="B114" s="85" t="s">
        <v>5190</v>
      </c>
      <c r="C114" s="85"/>
    </row>
    <row r="115" spans="1:3">
      <c r="A115" s="85"/>
      <c r="B115" s="85" t="s">
        <v>5191</v>
      </c>
      <c r="C115" s="85"/>
    </row>
    <row r="116" spans="1:3">
      <c r="A116" s="85"/>
      <c r="B116" s="85" t="s">
        <v>5192</v>
      </c>
      <c r="C116" s="85"/>
    </row>
    <row r="117" spans="1:3">
      <c r="A117" s="85"/>
      <c r="B117" s="85" t="s">
        <v>5193</v>
      </c>
      <c r="C117" s="85">
        <v>10000</v>
      </c>
    </row>
    <row r="118" spans="1:3">
      <c r="A118" s="88"/>
      <c r="B118" s="1512" t="s">
        <v>427</v>
      </c>
      <c r="C118" s="1492">
        <f>SUM(C113:C117)</f>
        <v>15620</v>
      </c>
    </row>
    <row r="119" spans="1:3">
      <c r="A119" s="996"/>
      <c r="B119" s="1084"/>
      <c r="C119" s="943"/>
    </row>
    <row r="120" spans="1:3">
      <c r="A120" s="996"/>
      <c r="B120" s="1084"/>
      <c r="C120" s="943"/>
    </row>
    <row r="121" spans="1:3">
      <c r="A121" s="996"/>
      <c r="B121" s="1084"/>
      <c r="C121" s="943"/>
    </row>
    <row r="122" spans="1:3">
      <c r="A122" s="996"/>
      <c r="B122" s="1084"/>
      <c r="C122" s="943"/>
    </row>
    <row r="123" spans="1:3">
      <c r="A123" s="996"/>
      <c r="B123" s="1084"/>
      <c r="C123" s="943"/>
    </row>
    <row r="124" spans="1:3">
      <c r="A124" s="996"/>
      <c r="B124" s="996"/>
      <c r="C124" s="996"/>
    </row>
    <row r="125" spans="1:3">
      <c r="A125" s="1490" t="s">
        <v>5194</v>
      </c>
      <c r="B125" s="1520" t="s">
        <v>1521</v>
      </c>
      <c r="C125" s="1520">
        <v>170000</v>
      </c>
    </row>
    <row r="126" spans="1:3">
      <c r="A126" s="85"/>
      <c r="B126" s="1521" t="s">
        <v>1532</v>
      </c>
      <c r="C126" s="1521">
        <v>1000</v>
      </c>
    </row>
    <row r="127" spans="1:3">
      <c r="A127" s="85"/>
      <c r="B127" s="1522" t="s">
        <v>1557</v>
      </c>
      <c r="C127" s="1522">
        <v>1000000</v>
      </c>
    </row>
    <row r="128" spans="1:3">
      <c r="A128" s="88"/>
      <c r="B128" s="1519" t="s">
        <v>427</v>
      </c>
      <c r="C128" s="1513">
        <f>SUM(C125:C127)</f>
        <v>1171000</v>
      </c>
    </row>
    <row r="129" spans="1:3">
      <c r="A129" s="996"/>
      <c r="B129" s="996"/>
      <c r="C129" s="996"/>
    </row>
    <row r="130" spans="1:3" ht="22.5">
      <c r="A130" s="1490" t="s">
        <v>5195</v>
      </c>
      <c r="B130" s="1835" t="s">
        <v>1615</v>
      </c>
      <c r="C130" s="1836"/>
    </row>
    <row r="131" spans="1:3" ht="22.5">
      <c r="A131" s="85"/>
      <c r="B131" s="621" t="s">
        <v>1616</v>
      </c>
      <c r="C131" s="629" t="s">
        <v>5491</v>
      </c>
    </row>
    <row r="132" spans="1:3" ht="22.5">
      <c r="A132" s="85"/>
      <c r="B132" s="1837" t="s">
        <v>458</v>
      </c>
      <c r="C132" s="631"/>
    </row>
    <row r="133" spans="1:3">
      <c r="A133" s="88"/>
      <c r="B133" s="1519" t="s">
        <v>427</v>
      </c>
      <c r="C133" s="2438" t="str">
        <f>C131</f>
        <v>4000</v>
      </c>
    </row>
    <row r="134" spans="1:3">
      <c r="A134" s="996"/>
      <c r="B134" s="996"/>
      <c r="C134" s="996"/>
    </row>
    <row r="135" spans="1:3">
      <c r="A135" s="1490" t="s">
        <v>5196</v>
      </c>
      <c r="B135" s="1838" t="s">
        <v>1833</v>
      </c>
      <c r="C135" s="1523">
        <v>43000</v>
      </c>
    </row>
    <row r="136" spans="1:3">
      <c r="A136" s="88"/>
      <c r="B136" s="1512" t="s">
        <v>427</v>
      </c>
      <c r="C136" s="2437">
        <f>SUM(C135:C135)</f>
        <v>43000</v>
      </c>
    </row>
    <row r="137" spans="1:3" ht="21.75" thickBot="1">
      <c r="A137" s="1084"/>
      <c r="B137" s="1524"/>
    </row>
    <row r="138" spans="1:3" ht="21.75" thickBot="1">
      <c r="A138" s="1525" t="s">
        <v>579</v>
      </c>
      <c r="B138" s="1526">
        <f>C136+C133+C128+C118+C111+C93+C79+C18+C10+C5</f>
        <v>4704989.3</v>
      </c>
    </row>
    <row r="140" spans="1:3">
      <c r="A140" s="996"/>
    </row>
  </sheetData>
  <printOptions horizontalCentered="1" verticalCentered="1"/>
  <pageMargins left="0.11811023622047245" right="0.11811023622047245" top="0.15748031496062992" bottom="0.15748031496062992" header="0" footer="0"/>
  <pageSetup paperSize="9" orientation="portrait" horizontalDpi="4294967293" verticalDpi="0"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88"/>
  <sheetViews>
    <sheetView topLeftCell="A4" workbookViewId="0">
      <selection activeCell="F137" sqref="F137"/>
    </sheetView>
  </sheetViews>
  <sheetFormatPr defaultRowHeight="14.25"/>
  <cols>
    <col min="1" max="1" width="4.125" customWidth="1"/>
    <col min="2" max="2" width="7.625" customWidth="1"/>
    <col min="3" max="3" width="7.125" customWidth="1"/>
    <col min="4" max="4" width="4.125" customWidth="1"/>
    <col min="5" max="5" width="7.125" customWidth="1"/>
    <col min="6" max="6" width="11.625" customWidth="1"/>
    <col min="7" max="7" width="6.125" customWidth="1"/>
    <col min="8" max="8" width="2.625" customWidth="1"/>
    <col min="9" max="9" width="11.625" customWidth="1"/>
    <col min="10" max="10" width="2.625" customWidth="1"/>
    <col min="11" max="11" width="12.625" customWidth="1"/>
    <col min="12" max="12" width="5.625" customWidth="1"/>
    <col min="13" max="13" width="8.125" customWidth="1"/>
    <col min="14" max="14" width="5.125" customWidth="1"/>
    <col min="15" max="15" width="5.375" customWidth="1"/>
    <col min="16" max="26" width="3.125" customWidth="1"/>
  </cols>
  <sheetData>
    <row r="1" spans="1:26" s="4" customFormat="1" ht="25.5" customHeight="1">
      <c r="A1" s="3377" t="s">
        <v>8</v>
      </c>
      <c r="B1" s="3377"/>
      <c r="C1" s="3377"/>
      <c r="D1" s="3377"/>
      <c r="E1" s="3377"/>
      <c r="F1" s="3377"/>
      <c r="G1" s="3377"/>
      <c r="H1" s="3377"/>
      <c r="I1" s="3377"/>
      <c r="J1" s="3377"/>
      <c r="K1" s="3377"/>
      <c r="L1" s="3377"/>
      <c r="M1" s="3377"/>
      <c r="N1" s="3377"/>
      <c r="O1" s="3377"/>
      <c r="P1" s="3377"/>
      <c r="Q1" s="3377"/>
      <c r="R1" s="3377"/>
      <c r="S1" s="3377"/>
      <c r="T1" s="3377"/>
      <c r="U1" s="3377"/>
      <c r="V1" s="3377"/>
      <c r="W1" s="3377"/>
      <c r="X1" s="3377"/>
      <c r="Y1" s="3377"/>
      <c r="Z1" s="3377"/>
    </row>
    <row r="2" spans="1:26" s="1" customFormat="1" ht="21">
      <c r="A2" s="5" t="s">
        <v>9</v>
      </c>
      <c r="B2" s="5"/>
      <c r="C2" s="5"/>
      <c r="D2" s="5"/>
      <c r="E2" s="5"/>
      <c r="F2" s="5"/>
      <c r="G2" s="5"/>
      <c r="H2" s="5"/>
      <c r="I2" s="5"/>
      <c r="J2" s="5"/>
      <c r="K2" s="5"/>
      <c r="L2" s="5"/>
      <c r="M2" s="5"/>
      <c r="N2" s="5"/>
      <c r="O2" s="5"/>
    </row>
    <row r="3" spans="1:26" s="1" customFormat="1" ht="21">
      <c r="A3" s="5" t="s">
        <v>10</v>
      </c>
      <c r="B3" s="5"/>
      <c r="C3" s="5"/>
      <c r="D3" s="5"/>
      <c r="E3" s="5"/>
      <c r="F3" s="5"/>
      <c r="G3" s="5"/>
      <c r="H3" s="5"/>
      <c r="I3" s="5"/>
      <c r="J3" s="5"/>
      <c r="K3" s="5"/>
      <c r="L3" s="5"/>
      <c r="M3" s="5"/>
      <c r="N3" s="5"/>
      <c r="O3" s="5"/>
    </row>
    <row r="4" spans="1:26" s="1" customFormat="1" ht="3" customHeight="1" thickBot="1"/>
    <row r="5" spans="1:26" s="1" customFormat="1" ht="21">
      <c r="A5" s="6" t="s">
        <v>11</v>
      </c>
      <c r="B5" s="7" t="s">
        <v>12</v>
      </c>
      <c r="C5" s="7" t="s">
        <v>13</v>
      </c>
      <c r="D5" s="8" t="s">
        <v>14</v>
      </c>
      <c r="E5" s="7" t="s">
        <v>15</v>
      </c>
      <c r="F5" s="9" t="s">
        <v>16</v>
      </c>
      <c r="G5" s="9" t="s">
        <v>17</v>
      </c>
      <c r="H5" s="7" t="s">
        <v>7</v>
      </c>
      <c r="I5" s="10" t="s">
        <v>16</v>
      </c>
      <c r="J5" s="11" t="s">
        <v>18</v>
      </c>
      <c r="K5" s="7" t="s">
        <v>19</v>
      </c>
      <c r="L5" s="12" t="s">
        <v>3</v>
      </c>
      <c r="M5" s="12" t="s">
        <v>20</v>
      </c>
      <c r="N5" s="8" t="s">
        <v>21</v>
      </c>
      <c r="O5" s="13" t="s">
        <v>22</v>
      </c>
      <c r="P5" s="14">
        <v>2559</v>
      </c>
      <c r="Q5" s="14">
        <v>2560</v>
      </c>
      <c r="R5" s="14">
        <v>2561</v>
      </c>
      <c r="S5" s="14">
        <v>2562</v>
      </c>
      <c r="T5" s="14">
        <v>2563</v>
      </c>
      <c r="U5" s="14">
        <v>2564</v>
      </c>
      <c r="V5" s="14">
        <v>2565</v>
      </c>
      <c r="W5" s="14">
        <v>2566</v>
      </c>
      <c r="X5" s="14">
        <v>2567</v>
      </c>
      <c r="Y5" s="14">
        <v>2568</v>
      </c>
      <c r="Z5" s="15">
        <v>2569</v>
      </c>
    </row>
    <row r="6" spans="1:26" s="1" customFormat="1" ht="21.75" thickBot="1">
      <c r="A6" s="16"/>
      <c r="B6" s="17"/>
      <c r="C6" s="17"/>
      <c r="D6" s="18" t="s">
        <v>18</v>
      </c>
      <c r="E6" s="18" t="s">
        <v>14</v>
      </c>
      <c r="F6" s="19" t="s">
        <v>23</v>
      </c>
      <c r="G6" s="19" t="s">
        <v>24</v>
      </c>
      <c r="H6" s="18" t="s">
        <v>18</v>
      </c>
      <c r="I6" s="20" t="s">
        <v>25</v>
      </c>
      <c r="J6" s="21"/>
      <c r="K6" s="18" t="s">
        <v>26</v>
      </c>
      <c r="L6" s="22" t="s">
        <v>21</v>
      </c>
      <c r="M6" s="23"/>
      <c r="N6" s="18" t="s">
        <v>27</v>
      </c>
      <c r="O6" s="19" t="s">
        <v>14</v>
      </c>
      <c r="P6" s="17"/>
      <c r="Q6" s="17"/>
      <c r="R6" s="17"/>
      <c r="S6" s="17"/>
      <c r="T6" s="17"/>
      <c r="U6" s="17"/>
      <c r="V6" s="17"/>
      <c r="W6" s="17"/>
      <c r="X6" s="17"/>
      <c r="Y6" s="17"/>
      <c r="Z6" s="24"/>
    </row>
    <row r="7" spans="1:26" s="1" customFormat="1" ht="21">
      <c r="A7" s="25" t="s">
        <v>28</v>
      </c>
      <c r="B7" s="26" t="s">
        <v>29</v>
      </c>
      <c r="C7" s="27" t="s">
        <v>30</v>
      </c>
      <c r="D7" s="28">
        <v>1</v>
      </c>
      <c r="E7" s="29" t="s">
        <v>31</v>
      </c>
      <c r="F7" s="30" t="s">
        <v>32</v>
      </c>
      <c r="G7" s="31">
        <v>3</v>
      </c>
      <c r="H7" s="32">
        <v>1</v>
      </c>
      <c r="I7" s="33" t="s">
        <v>32</v>
      </c>
      <c r="J7" s="34">
        <v>1</v>
      </c>
      <c r="K7" s="33" t="s">
        <v>32</v>
      </c>
      <c r="L7" s="35">
        <v>11251</v>
      </c>
      <c r="M7" s="36" t="s">
        <v>33</v>
      </c>
      <c r="N7" s="37">
        <v>11251</v>
      </c>
      <c r="O7" s="3378">
        <v>29672</v>
      </c>
      <c r="P7" s="38"/>
      <c r="Q7" s="39" t="s">
        <v>34</v>
      </c>
      <c r="R7" s="39"/>
      <c r="S7" s="39"/>
      <c r="T7" s="39"/>
      <c r="U7" s="39"/>
      <c r="V7" s="39"/>
      <c r="W7" s="39"/>
      <c r="X7" s="39"/>
      <c r="Y7" s="39"/>
      <c r="Z7" s="40"/>
    </row>
    <row r="8" spans="1:26" s="1" customFormat="1" ht="21">
      <c r="A8" s="41" t="s">
        <v>6</v>
      </c>
      <c r="B8" s="42"/>
      <c r="C8" s="42"/>
      <c r="D8" s="42"/>
      <c r="E8" s="43"/>
      <c r="F8" s="42"/>
      <c r="G8" s="42"/>
      <c r="H8" s="44">
        <v>2</v>
      </c>
      <c r="I8" s="45" t="s">
        <v>35</v>
      </c>
      <c r="J8" s="46">
        <v>1</v>
      </c>
      <c r="K8" s="45" t="s">
        <v>35</v>
      </c>
      <c r="L8" s="47">
        <v>9206</v>
      </c>
      <c r="M8" s="48" t="s">
        <v>33</v>
      </c>
      <c r="N8" s="49">
        <v>9206</v>
      </c>
      <c r="O8" s="3379"/>
      <c r="P8" s="3"/>
      <c r="Q8" s="2" t="s">
        <v>34</v>
      </c>
      <c r="R8" s="2"/>
      <c r="S8" s="2"/>
      <c r="T8" s="2"/>
      <c r="U8" s="2"/>
      <c r="V8" s="2"/>
      <c r="W8" s="2"/>
      <c r="X8" s="2"/>
      <c r="Y8" s="2"/>
      <c r="Z8" s="50"/>
    </row>
    <row r="9" spans="1:26" s="1" customFormat="1" ht="21">
      <c r="A9" s="41"/>
      <c r="B9" s="42"/>
      <c r="C9" s="42"/>
      <c r="D9" s="42"/>
      <c r="E9" s="51"/>
      <c r="F9" s="42"/>
      <c r="G9" s="42"/>
      <c r="H9" s="44">
        <v>3</v>
      </c>
      <c r="I9" s="52" t="s">
        <v>36</v>
      </c>
      <c r="J9" s="53">
        <v>1</v>
      </c>
      <c r="K9" s="54" t="s">
        <v>36</v>
      </c>
      <c r="L9" s="55">
        <v>4902</v>
      </c>
      <c r="M9" s="56" t="s">
        <v>37</v>
      </c>
      <c r="N9" s="3381">
        <v>9215</v>
      </c>
      <c r="O9" s="3379"/>
      <c r="P9" s="57"/>
      <c r="Q9" s="2" t="s">
        <v>34</v>
      </c>
      <c r="R9" s="58"/>
      <c r="S9" s="58"/>
      <c r="T9" s="58"/>
      <c r="U9" s="58"/>
      <c r="V9" s="58"/>
      <c r="W9" s="58"/>
      <c r="X9" s="58"/>
      <c r="Y9" s="58"/>
      <c r="Z9" s="59"/>
    </row>
    <row r="10" spans="1:26" s="1" customFormat="1" ht="21.75" thickBot="1">
      <c r="A10" s="60"/>
      <c r="B10" s="61"/>
      <c r="C10" s="61"/>
      <c r="D10" s="61"/>
      <c r="E10" s="62"/>
      <c r="F10" s="61"/>
      <c r="G10" s="61"/>
      <c r="H10" s="61"/>
      <c r="I10" s="17"/>
      <c r="J10" s="63">
        <v>2</v>
      </c>
      <c r="K10" s="64" t="s">
        <v>38</v>
      </c>
      <c r="L10" s="65">
        <v>4313</v>
      </c>
      <c r="M10" s="66" t="s">
        <v>37</v>
      </c>
      <c r="N10" s="3380"/>
      <c r="O10" s="3380"/>
      <c r="P10" s="67"/>
      <c r="Q10" s="68"/>
      <c r="R10" s="68"/>
      <c r="S10" s="68"/>
      <c r="T10" s="68"/>
      <c r="U10" s="68"/>
      <c r="V10" s="68"/>
      <c r="W10" s="68"/>
      <c r="X10" s="68"/>
      <c r="Y10" s="68"/>
      <c r="Z10" s="69"/>
    </row>
    <row r="11" spans="1:26" s="1" customFormat="1" ht="21">
      <c r="A11" s="25" t="s">
        <v>28</v>
      </c>
      <c r="B11" s="70" t="s">
        <v>39</v>
      </c>
      <c r="C11" s="71" t="s">
        <v>40</v>
      </c>
      <c r="D11" s="72">
        <v>2</v>
      </c>
      <c r="E11" s="73" t="s">
        <v>41</v>
      </c>
      <c r="F11" s="71" t="s">
        <v>42</v>
      </c>
      <c r="G11" s="70">
        <v>3</v>
      </c>
      <c r="H11" s="7">
        <v>1</v>
      </c>
      <c r="I11" s="71" t="s">
        <v>42</v>
      </c>
      <c r="J11" s="74">
        <v>1</v>
      </c>
      <c r="K11" s="75" t="s">
        <v>42</v>
      </c>
      <c r="L11" s="76">
        <v>2985</v>
      </c>
      <c r="M11" s="76" t="s">
        <v>43</v>
      </c>
      <c r="N11" s="3378">
        <v>14390</v>
      </c>
      <c r="O11" s="3378">
        <v>37507</v>
      </c>
      <c r="P11" s="77"/>
      <c r="Q11" s="78" t="s">
        <v>34</v>
      </c>
      <c r="R11" s="78"/>
      <c r="S11" s="78"/>
      <c r="T11" s="78"/>
      <c r="U11" s="78"/>
      <c r="V11" s="78"/>
      <c r="W11" s="78"/>
      <c r="X11" s="78"/>
      <c r="Y11" s="78"/>
      <c r="Z11" s="79"/>
    </row>
    <row r="12" spans="1:26" s="1" customFormat="1" ht="21">
      <c r="A12" s="41"/>
      <c r="B12" s="80"/>
      <c r="C12" s="80"/>
      <c r="D12" s="80"/>
      <c r="E12" s="81"/>
      <c r="F12" s="80"/>
      <c r="G12" s="80"/>
      <c r="H12" s="82"/>
      <c r="I12" s="80"/>
      <c r="J12" s="83">
        <v>2</v>
      </c>
      <c r="K12" s="84" t="s">
        <v>44</v>
      </c>
      <c r="L12" s="56">
        <v>3099</v>
      </c>
      <c r="M12" s="56" t="s">
        <v>45</v>
      </c>
      <c r="N12" s="3379"/>
      <c r="O12" s="3379"/>
      <c r="P12" s="85"/>
      <c r="Q12" s="86"/>
      <c r="R12" s="86"/>
      <c r="S12" s="86"/>
      <c r="T12" s="86"/>
      <c r="U12" s="86"/>
      <c r="V12" s="86"/>
      <c r="W12" s="86"/>
      <c r="X12" s="86"/>
      <c r="Y12" s="86"/>
      <c r="Z12" s="87"/>
    </row>
    <row r="13" spans="1:26" s="1" customFormat="1" ht="21">
      <c r="A13" s="41"/>
      <c r="B13" s="80"/>
      <c r="C13" s="80"/>
      <c r="D13" s="80"/>
      <c r="E13" s="81"/>
      <c r="F13" s="80"/>
      <c r="G13" s="80"/>
      <c r="H13" s="82"/>
      <c r="I13" s="80"/>
      <c r="J13" s="83">
        <v>3</v>
      </c>
      <c r="K13" s="84" t="s">
        <v>46</v>
      </c>
      <c r="L13" s="56">
        <v>3344</v>
      </c>
      <c r="M13" s="56" t="s">
        <v>45</v>
      </c>
      <c r="N13" s="3379"/>
      <c r="O13" s="3379"/>
      <c r="P13" s="85"/>
      <c r="Q13" s="86"/>
      <c r="R13" s="86"/>
      <c r="S13" s="86"/>
      <c r="T13" s="86"/>
      <c r="U13" s="86"/>
      <c r="V13" s="86"/>
      <c r="W13" s="86"/>
      <c r="X13" s="86"/>
      <c r="Y13" s="86"/>
      <c r="Z13" s="87"/>
    </row>
    <row r="14" spans="1:26" s="1" customFormat="1" ht="21">
      <c r="A14" s="41"/>
      <c r="B14" s="80"/>
      <c r="C14" s="80"/>
      <c r="D14" s="80"/>
      <c r="E14" s="81"/>
      <c r="F14" s="80"/>
      <c r="G14" s="80"/>
      <c r="H14" s="82"/>
      <c r="I14" s="80"/>
      <c r="J14" s="83">
        <v>4</v>
      </c>
      <c r="K14" s="84" t="s">
        <v>47</v>
      </c>
      <c r="L14" s="56">
        <v>2666</v>
      </c>
      <c r="M14" s="56" t="s">
        <v>48</v>
      </c>
      <c r="N14" s="3379"/>
      <c r="O14" s="3379"/>
      <c r="P14" s="85"/>
      <c r="Q14" s="86"/>
      <c r="R14" s="86"/>
      <c r="S14" s="86"/>
      <c r="T14" s="86"/>
      <c r="U14" s="86"/>
      <c r="V14" s="86"/>
      <c r="W14" s="86"/>
      <c r="X14" s="86"/>
      <c r="Y14" s="86"/>
      <c r="Z14" s="87"/>
    </row>
    <row r="15" spans="1:26" s="1" customFormat="1" ht="21">
      <c r="A15" s="41"/>
      <c r="B15" s="80"/>
      <c r="C15" s="80"/>
      <c r="D15" s="80"/>
      <c r="E15" s="81"/>
      <c r="F15" s="80"/>
      <c r="G15" s="80"/>
      <c r="H15" s="82"/>
      <c r="I15" s="80"/>
      <c r="J15" s="83">
        <v>5</v>
      </c>
      <c r="K15" s="84" t="s">
        <v>49</v>
      </c>
      <c r="L15" s="56">
        <v>2296</v>
      </c>
      <c r="M15" s="56" t="s">
        <v>43</v>
      </c>
      <c r="N15" s="3382"/>
      <c r="O15" s="3379"/>
      <c r="P15" s="88"/>
      <c r="Q15" s="89"/>
      <c r="R15" s="89"/>
      <c r="S15" s="89"/>
      <c r="T15" s="89"/>
      <c r="U15" s="89"/>
      <c r="V15" s="89"/>
      <c r="W15" s="89"/>
      <c r="X15" s="89"/>
      <c r="Y15" s="89"/>
      <c r="Z15" s="90"/>
    </row>
    <row r="16" spans="1:26" s="1" customFormat="1" ht="21">
      <c r="A16" s="41"/>
      <c r="B16" s="91"/>
      <c r="C16" s="91"/>
      <c r="D16" s="91"/>
      <c r="E16" s="92"/>
      <c r="F16" s="93"/>
      <c r="G16" s="93"/>
      <c r="H16" s="94">
        <v>2</v>
      </c>
      <c r="I16" s="95" t="s">
        <v>50</v>
      </c>
      <c r="J16" s="96">
        <v>1</v>
      </c>
      <c r="K16" s="84" t="s">
        <v>50</v>
      </c>
      <c r="L16" s="56">
        <v>4227</v>
      </c>
      <c r="M16" s="56" t="s">
        <v>39</v>
      </c>
      <c r="N16" s="3381">
        <v>10773</v>
      </c>
      <c r="O16" s="3379"/>
      <c r="P16" s="57"/>
      <c r="Q16" s="58"/>
      <c r="R16" s="58" t="s">
        <v>34</v>
      </c>
      <c r="S16" s="58"/>
      <c r="T16" s="58"/>
      <c r="U16" s="58"/>
      <c r="V16" s="58"/>
      <c r="W16" s="58"/>
      <c r="X16" s="58"/>
      <c r="Y16" s="58"/>
      <c r="Z16" s="59"/>
    </row>
    <row r="17" spans="1:26" s="1" customFormat="1" ht="21">
      <c r="A17" s="41"/>
      <c r="B17" s="91"/>
      <c r="C17" s="91"/>
      <c r="D17" s="91"/>
      <c r="E17" s="92"/>
      <c r="F17" s="91"/>
      <c r="G17" s="91"/>
      <c r="H17" s="91"/>
      <c r="I17" s="97"/>
      <c r="J17" s="96">
        <v>2</v>
      </c>
      <c r="K17" s="84" t="s">
        <v>40</v>
      </c>
      <c r="L17" s="56">
        <v>6546</v>
      </c>
      <c r="M17" s="56" t="s">
        <v>39</v>
      </c>
      <c r="N17" s="3382"/>
      <c r="O17" s="3379"/>
      <c r="P17" s="88"/>
      <c r="Q17" s="89"/>
      <c r="R17" s="89"/>
      <c r="S17" s="89"/>
      <c r="T17" s="89"/>
      <c r="U17" s="89"/>
      <c r="V17" s="89"/>
      <c r="W17" s="89"/>
      <c r="X17" s="89"/>
      <c r="Y17" s="89"/>
      <c r="Z17" s="90"/>
    </row>
    <row r="18" spans="1:26" s="1" customFormat="1" ht="21">
      <c r="A18" s="41"/>
      <c r="B18" s="91"/>
      <c r="C18" s="91"/>
      <c r="D18" s="91"/>
      <c r="E18" s="92"/>
      <c r="F18" s="91"/>
      <c r="G18" s="91"/>
      <c r="H18" s="91">
        <v>3</v>
      </c>
      <c r="I18" s="52" t="s">
        <v>51</v>
      </c>
      <c r="J18" s="96">
        <v>1</v>
      </c>
      <c r="K18" s="54" t="s">
        <v>51</v>
      </c>
      <c r="L18" s="56">
        <v>6179</v>
      </c>
      <c r="M18" s="56" t="s">
        <v>52</v>
      </c>
      <c r="N18" s="3381">
        <v>12344</v>
      </c>
      <c r="O18" s="3379"/>
      <c r="P18" s="57"/>
      <c r="Q18" s="58"/>
      <c r="R18" s="58" t="s">
        <v>34</v>
      </c>
      <c r="S18" s="58"/>
      <c r="T18" s="58"/>
      <c r="U18" s="58"/>
      <c r="V18" s="58"/>
      <c r="W18" s="58"/>
      <c r="X18" s="58"/>
      <c r="Y18" s="58"/>
      <c r="Z18" s="59"/>
    </row>
    <row r="19" spans="1:26" s="1" customFormat="1" ht="21.75" thickBot="1">
      <c r="A19" s="60"/>
      <c r="B19" s="98"/>
      <c r="C19" s="98"/>
      <c r="D19" s="98"/>
      <c r="E19" s="99"/>
      <c r="F19" s="98"/>
      <c r="G19" s="98"/>
      <c r="H19" s="98"/>
      <c r="I19" s="98"/>
      <c r="J19" s="100">
        <v>2</v>
      </c>
      <c r="K19" s="64" t="s">
        <v>53</v>
      </c>
      <c r="L19" s="101">
        <v>6165</v>
      </c>
      <c r="M19" s="66" t="s">
        <v>54</v>
      </c>
      <c r="N19" s="3380"/>
      <c r="O19" s="3380"/>
      <c r="P19" s="67"/>
      <c r="Q19" s="68"/>
      <c r="R19" s="68"/>
      <c r="S19" s="68"/>
      <c r="T19" s="68"/>
      <c r="U19" s="68"/>
      <c r="V19" s="68"/>
      <c r="W19" s="68"/>
      <c r="X19" s="68"/>
      <c r="Y19" s="68"/>
      <c r="Z19" s="69"/>
    </row>
    <row r="20" spans="1:26" s="1" customFormat="1" ht="21">
      <c r="A20" s="102" t="s">
        <v>28</v>
      </c>
      <c r="B20" s="26" t="s">
        <v>29</v>
      </c>
      <c r="C20" s="27" t="s">
        <v>30</v>
      </c>
      <c r="D20" s="28">
        <v>3</v>
      </c>
      <c r="E20" s="29" t="s">
        <v>55</v>
      </c>
      <c r="F20" s="71" t="s">
        <v>56</v>
      </c>
      <c r="G20" s="70">
        <v>3</v>
      </c>
      <c r="H20" s="103">
        <v>1</v>
      </c>
      <c r="I20" s="71" t="s">
        <v>56</v>
      </c>
      <c r="J20" s="74">
        <v>1</v>
      </c>
      <c r="K20" s="75" t="s">
        <v>56</v>
      </c>
      <c r="L20" s="36">
        <v>5306</v>
      </c>
      <c r="M20" s="76" t="s">
        <v>57</v>
      </c>
      <c r="N20" s="3378">
        <v>10777</v>
      </c>
      <c r="O20" s="3378">
        <v>27720</v>
      </c>
      <c r="P20" s="77"/>
      <c r="Q20" s="78"/>
      <c r="R20" s="78" t="s">
        <v>34</v>
      </c>
      <c r="S20" s="78"/>
      <c r="T20" s="78"/>
      <c r="U20" s="78"/>
      <c r="V20" s="78"/>
      <c r="W20" s="78"/>
      <c r="X20" s="78"/>
      <c r="Y20" s="78"/>
      <c r="Z20" s="79"/>
    </row>
    <row r="21" spans="1:26" s="1" customFormat="1" ht="21">
      <c r="A21" s="104"/>
      <c r="B21" s="42"/>
      <c r="C21" s="42"/>
      <c r="D21" s="105"/>
      <c r="E21" s="106"/>
      <c r="F21" s="45"/>
      <c r="G21" s="107"/>
      <c r="H21" s="108"/>
      <c r="I21" s="45"/>
      <c r="J21" s="83">
        <v>2</v>
      </c>
      <c r="K21" s="54" t="s">
        <v>58</v>
      </c>
      <c r="L21" s="48">
        <v>3942</v>
      </c>
      <c r="M21" s="56" t="s">
        <v>57</v>
      </c>
      <c r="N21" s="3379"/>
      <c r="O21" s="3379"/>
      <c r="P21" s="85"/>
      <c r="Q21" s="86"/>
      <c r="R21" s="86"/>
      <c r="S21" s="86"/>
      <c r="T21" s="86"/>
      <c r="U21" s="86"/>
      <c r="V21" s="86"/>
      <c r="W21" s="86"/>
      <c r="X21" s="86"/>
      <c r="Y21" s="86"/>
      <c r="Z21" s="87"/>
    </row>
    <row r="22" spans="1:26" s="1" customFormat="1" ht="21">
      <c r="A22" s="104"/>
      <c r="B22" s="42"/>
      <c r="C22" s="42"/>
      <c r="D22" s="42"/>
      <c r="E22" s="109"/>
      <c r="F22" s="80"/>
      <c r="G22" s="80"/>
      <c r="H22" s="108"/>
      <c r="I22" s="110"/>
      <c r="J22" s="111">
        <v>3</v>
      </c>
      <c r="K22" s="54" t="s">
        <v>59</v>
      </c>
      <c r="L22" s="48">
        <v>1529</v>
      </c>
      <c r="M22" s="56" t="s">
        <v>60</v>
      </c>
      <c r="N22" s="3382"/>
      <c r="O22" s="3379"/>
      <c r="P22" s="88"/>
      <c r="Q22" s="89"/>
      <c r="R22" s="89"/>
      <c r="S22" s="89"/>
      <c r="T22" s="89"/>
      <c r="U22" s="89"/>
      <c r="V22" s="89"/>
      <c r="W22" s="89"/>
      <c r="X22" s="89"/>
      <c r="Y22" s="89"/>
      <c r="Z22" s="90"/>
    </row>
    <row r="23" spans="1:26" s="1" customFormat="1" ht="21">
      <c r="A23" s="104"/>
      <c r="B23" s="42"/>
      <c r="C23" s="42"/>
      <c r="D23" s="42"/>
      <c r="E23" s="109"/>
      <c r="F23" s="42"/>
      <c r="G23" s="80"/>
      <c r="H23" s="112">
        <v>2</v>
      </c>
      <c r="I23" s="45" t="s">
        <v>61</v>
      </c>
      <c r="J23" s="113">
        <v>1</v>
      </c>
      <c r="K23" s="114" t="s">
        <v>61</v>
      </c>
      <c r="L23" s="48">
        <v>3425</v>
      </c>
      <c r="M23" s="115" t="s">
        <v>62</v>
      </c>
      <c r="N23" s="3381">
        <v>8679</v>
      </c>
      <c r="O23" s="3379"/>
      <c r="P23" s="57"/>
      <c r="Q23" s="58"/>
      <c r="R23" s="58" t="s">
        <v>34</v>
      </c>
      <c r="S23" s="58"/>
      <c r="T23" s="58"/>
      <c r="U23" s="58"/>
      <c r="V23" s="58"/>
      <c r="W23" s="58"/>
      <c r="X23" s="58"/>
      <c r="Y23" s="58"/>
      <c r="Z23" s="59"/>
    </row>
    <row r="24" spans="1:26" s="1" customFormat="1" ht="21">
      <c r="A24" s="104"/>
      <c r="B24" s="42"/>
      <c r="C24" s="42"/>
      <c r="D24" s="42"/>
      <c r="E24" s="109"/>
      <c r="F24" s="42"/>
      <c r="G24" s="80"/>
      <c r="H24" s="116"/>
      <c r="I24" s="117"/>
      <c r="J24" s="118">
        <v>2</v>
      </c>
      <c r="K24" s="52" t="s">
        <v>63</v>
      </c>
      <c r="L24" s="119">
        <v>5254</v>
      </c>
      <c r="M24" s="56" t="s">
        <v>60</v>
      </c>
      <c r="N24" s="3382"/>
      <c r="O24" s="3379"/>
      <c r="P24" s="88"/>
      <c r="Q24" s="89"/>
      <c r="R24" s="89"/>
      <c r="S24" s="89"/>
      <c r="T24" s="89"/>
      <c r="U24" s="89"/>
      <c r="V24" s="89"/>
      <c r="W24" s="89"/>
      <c r="X24" s="89"/>
      <c r="Y24" s="89"/>
      <c r="Z24" s="90"/>
    </row>
    <row r="25" spans="1:26" s="1" customFormat="1" ht="21">
      <c r="A25" s="104"/>
      <c r="B25" s="42"/>
      <c r="C25" s="42"/>
      <c r="D25" s="42"/>
      <c r="E25" s="109"/>
      <c r="F25" s="42"/>
      <c r="G25" s="80"/>
      <c r="H25" s="108">
        <v>3</v>
      </c>
      <c r="I25" s="45" t="s">
        <v>64</v>
      </c>
      <c r="J25" s="83">
        <v>1</v>
      </c>
      <c r="K25" s="54" t="s">
        <v>64</v>
      </c>
      <c r="L25" s="48">
        <v>5039</v>
      </c>
      <c r="M25" s="56" t="s">
        <v>65</v>
      </c>
      <c r="N25" s="3381">
        <v>8264</v>
      </c>
      <c r="O25" s="3379"/>
      <c r="P25" s="57"/>
      <c r="Q25" s="58"/>
      <c r="R25" s="58" t="s">
        <v>34</v>
      </c>
      <c r="S25" s="58"/>
      <c r="T25" s="58"/>
      <c r="U25" s="58"/>
      <c r="V25" s="58"/>
      <c r="W25" s="58"/>
      <c r="X25" s="58"/>
      <c r="Y25" s="58"/>
      <c r="Z25" s="59"/>
    </row>
    <row r="26" spans="1:26" s="1" customFormat="1" ht="21.75" thickBot="1">
      <c r="A26" s="120"/>
      <c r="B26" s="61"/>
      <c r="C26" s="61"/>
      <c r="D26" s="61"/>
      <c r="E26" s="121"/>
      <c r="F26" s="61"/>
      <c r="G26" s="17"/>
      <c r="H26" s="122"/>
      <c r="I26" s="17"/>
      <c r="J26" s="63">
        <v>2</v>
      </c>
      <c r="K26" s="123" t="s">
        <v>66</v>
      </c>
      <c r="L26" s="66">
        <v>3225</v>
      </c>
      <c r="M26" s="66" t="s">
        <v>57</v>
      </c>
      <c r="N26" s="3380"/>
      <c r="O26" s="3380"/>
      <c r="P26" s="67"/>
      <c r="Q26" s="68"/>
      <c r="R26" s="68"/>
      <c r="S26" s="68"/>
      <c r="T26" s="68"/>
      <c r="U26" s="68"/>
      <c r="V26" s="68"/>
      <c r="W26" s="68"/>
      <c r="X26" s="68"/>
      <c r="Y26" s="68"/>
      <c r="Z26" s="69"/>
    </row>
    <row r="27" spans="1:26" s="1" customFormat="1" ht="21">
      <c r="A27" s="102" t="s">
        <v>28</v>
      </c>
      <c r="B27" s="31" t="s">
        <v>67</v>
      </c>
      <c r="C27" s="27" t="s">
        <v>68</v>
      </c>
      <c r="D27" s="28">
        <v>4</v>
      </c>
      <c r="E27" s="29" t="s">
        <v>69</v>
      </c>
      <c r="F27" s="27" t="s">
        <v>70</v>
      </c>
      <c r="G27" s="31">
        <v>3</v>
      </c>
      <c r="H27" s="11">
        <v>1</v>
      </c>
      <c r="I27" s="71" t="s">
        <v>70</v>
      </c>
      <c r="J27" s="74">
        <v>1</v>
      </c>
      <c r="K27" s="75" t="s">
        <v>70</v>
      </c>
      <c r="L27" s="124">
        <v>8788</v>
      </c>
      <c r="M27" s="76" t="s">
        <v>71</v>
      </c>
      <c r="N27" s="37">
        <v>8788</v>
      </c>
      <c r="O27" s="3378">
        <v>33396</v>
      </c>
      <c r="P27" s="38"/>
      <c r="Q27" s="39"/>
      <c r="R27" s="78" t="s">
        <v>34</v>
      </c>
      <c r="S27" s="39"/>
      <c r="T27" s="39"/>
      <c r="U27" s="39"/>
      <c r="V27" s="39"/>
      <c r="W27" s="39"/>
      <c r="X27" s="39"/>
      <c r="Y27" s="39"/>
      <c r="Z27" s="40"/>
    </row>
    <row r="28" spans="1:26" s="1" customFormat="1" ht="21">
      <c r="A28" s="41"/>
      <c r="B28" s="125"/>
      <c r="C28" s="125"/>
      <c r="D28" s="125"/>
      <c r="E28" s="43"/>
      <c r="F28" s="125"/>
      <c r="G28" s="125"/>
      <c r="H28" s="105">
        <v>2</v>
      </c>
      <c r="I28" s="126" t="s">
        <v>72</v>
      </c>
      <c r="J28" s="111">
        <v>1</v>
      </c>
      <c r="K28" s="127" t="s">
        <v>72</v>
      </c>
      <c r="L28" s="48">
        <v>4109</v>
      </c>
      <c r="M28" s="56" t="s">
        <v>73</v>
      </c>
      <c r="N28" s="3383">
        <v>12365</v>
      </c>
      <c r="O28" s="3379"/>
      <c r="P28" s="57"/>
      <c r="Q28" s="58"/>
      <c r="R28" s="58" t="s">
        <v>34</v>
      </c>
      <c r="S28" s="58"/>
      <c r="T28" s="58"/>
      <c r="U28" s="58"/>
      <c r="V28" s="58"/>
      <c r="W28" s="58"/>
      <c r="X28" s="58"/>
      <c r="Y28" s="58"/>
      <c r="Z28" s="59"/>
    </row>
    <row r="29" spans="1:26" s="1" customFormat="1" ht="21">
      <c r="A29" s="41"/>
      <c r="B29" s="42"/>
      <c r="C29" s="42"/>
      <c r="D29" s="42"/>
      <c r="E29" s="109"/>
      <c r="F29" s="42"/>
      <c r="G29" s="42"/>
      <c r="H29" s="44"/>
      <c r="I29" s="42"/>
      <c r="J29" s="111">
        <v>2</v>
      </c>
      <c r="K29" s="84" t="s">
        <v>74</v>
      </c>
      <c r="L29" s="55">
        <v>2523</v>
      </c>
      <c r="M29" s="56" t="s">
        <v>73</v>
      </c>
      <c r="N29" s="3384"/>
      <c r="O29" s="3379"/>
      <c r="P29" s="85"/>
      <c r="Q29" s="86"/>
      <c r="R29" s="86"/>
      <c r="S29" s="86"/>
      <c r="T29" s="86"/>
      <c r="U29" s="86"/>
      <c r="V29" s="86"/>
      <c r="W29" s="86"/>
      <c r="X29" s="86"/>
      <c r="Y29" s="86"/>
      <c r="Z29" s="87"/>
    </row>
    <row r="30" spans="1:26" s="1" customFormat="1" ht="21">
      <c r="A30" s="41"/>
      <c r="B30" s="42"/>
      <c r="C30" s="42"/>
      <c r="D30" s="42"/>
      <c r="E30" s="109"/>
      <c r="F30" s="42"/>
      <c r="G30" s="42"/>
      <c r="H30" s="44"/>
      <c r="I30" s="42"/>
      <c r="J30" s="111">
        <v>3</v>
      </c>
      <c r="K30" s="114" t="s">
        <v>75</v>
      </c>
      <c r="L30" s="128">
        <v>2721</v>
      </c>
      <c r="M30" s="56" t="s">
        <v>76</v>
      </c>
      <c r="N30" s="3384"/>
      <c r="O30" s="3379"/>
      <c r="P30" s="85"/>
      <c r="Q30" s="86"/>
      <c r="R30" s="86"/>
      <c r="S30" s="86"/>
      <c r="T30" s="86"/>
      <c r="U30" s="86"/>
      <c r="V30" s="86"/>
      <c r="W30" s="86"/>
      <c r="X30" s="86"/>
      <c r="Y30" s="86"/>
      <c r="Z30" s="87"/>
    </row>
    <row r="31" spans="1:26" s="1" customFormat="1" ht="21">
      <c r="A31" s="41"/>
      <c r="B31" s="42"/>
      <c r="C31" s="42"/>
      <c r="D31" s="42"/>
      <c r="E31" s="109"/>
      <c r="F31" s="42"/>
      <c r="G31" s="42"/>
      <c r="H31" s="44"/>
      <c r="I31" s="42"/>
      <c r="J31" s="111">
        <v>4</v>
      </c>
      <c r="K31" s="127" t="s">
        <v>77</v>
      </c>
      <c r="L31" s="48">
        <v>3012</v>
      </c>
      <c r="M31" s="56" t="s">
        <v>76</v>
      </c>
      <c r="N31" s="3385"/>
      <c r="O31" s="3379"/>
      <c r="P31" s="88"/>
      <c r="Q31" s="89"/>
      <c r="R31" s="89"/>
      <c r="S31" s="89"/>
      <c r="T31" s="89"/>
      <c r="U31" s="89"/>
      <c r="V31" s="89"/>
      <c r="W31" s="89"/>
      <c r="X31" s="89"/>
      <c r="Y31" s="89"/>
      <c r="Z31" s="90"/>
    </row>
    <row r="32" spans="1:26" s="1" customFormat="1" ht="21">
      <c r="A32" s="41"/>
      <c r="B32" s="42"/>
      <c r="C32" s="42"/>
      <c r="D32" s="42"/>
      <c r="E32" s="109"/>
      <c r="F32" s="42"/>
      <c r="G32" s="42"/>
      <c r="H32" s="129">
        <v>3</v>
      </c>
      <c r="I32" s="52" t="s">
        <v>68</v>
      </c>
      <c r="J32" s="113">
        <v>1</v>
      </c>
      <c r="K32" s="54" t="s">
        <v>68</v>
      </c>
      <c r="L32" s="56">
        <v>6536</v>
      </c>
      <c r="M32" s="56" t="s">
        <v>71</v>
      </c>
      <c r="N32" s="3381">
        <v>12243</v>
      </c>
      <c r="O32" s="3379"/>
      <c r="P32" s="57"/>
      <c r="Q32" s="58"/>
      <c r="R32" s="58" t="s">
        <v>34</v>
      </c>
      <c r="S32" s="58"/>
      <c r="T32" s="58"/>
      <c r="U32" s="58"/>
      <c r="V32" s="58"/>
      <c r="W32" s="58"/>
      <c r="X32" s="58"/>
      <c r="Y32" s="58"/>
      <c r="Z32" s="59"/>
    </row>
    <row r="33" spans="1:26" s="1" customFormat="1" ht="21">
      <c r="A33" s="41"/>
      <c r="B33" s="42"/>
      <c r="C33" s="42"/>
      <c r="D33" s="42"/>
      <c r="E33" s="109"/>
      <c r="F33" s="42"/>
      <c r="G33" s="42"/>
      <c r="H33" s="42"/>
      <c r="I33" s="80"/>
      <c r="J33" s="83">
        <v>2</v>
      </c>
      <c r="K33" s="84" t="s">
        <v>78</v>
      </c>
      <c r="L33" s="56">
        <v>3574</v>
      </c>
      <c r="M33" s="56" t="s">
        <v>79</v>
      </c>
      <c r="N33" s="3379"/>
      <c r="O33" s="3379"/>
      <c r="P33" s="85"/>
      <c r="Q33" s="86"/>
      <c r="R33" s="86"/>
      <c r="S33" s="86"/>
      <c r="T33" s="86"/>
      <c r="U33" s="86"/>
      <c r="V33" s="86"/>
      <c r="W33" s="86"/>
      <c r="X33" s="86"/>
      <c r="Y33" s="86"/>
      <c r="Z33" s="87"/>
    </row>
    <row r="34" spans="1:26" s="1" customFormat="1" ht="21.75" thickBot="1">
      <c r="A34" s="60"/>
      <c r="B34" s="61"/>
      <c r="C34" s="61"/>
      <c r="D34" s="61"/>
      <c r="E34" s="121"/>
      <c r="F34" s="61"/>
      <c r="G34" s="61"/>
      <c r="H34" s="61"/>
      <c r="I34" s="17"/>
      <c r="J34" s="63">
        <v>3</v>
      </c>
      <c r="K34" s="130" t="s">
        <v>80</v>
      </c>
      <c r="L34" s="66">
        <v>2133</v>
      </c>
      <c r="M34" s="66" t="s">
        <v>79</v>
      </c>
      <c r="N34" s="3380"/>
      <c r="O34" s="3380"/>
      <c r="P34" s="67"/>
      <c r="Q34" s="68"/>
      <c r="R34" s="68"/>
      <c r="S34" s="68"/>
      <c r="T34" s="68"/>
      <c r="U34" s="68"/>
      <c r="V34" s="68"/>
      <c r="W34" s="68"/>
      <c r="X34" s="68"/>
      <c r="Y34" s="68"/>
      <c r="Z34" s="69"/>
    </row>
    <row r="35" spans="1:26" s="1" customFormat="1" ht="21">
      <c r="A35" s="102" t="s">
        <v>28</v>
      </c>
      <c r="B35" s="131" t="s">
        <v>81</v>
      </c>
      <c r="C35" s="11" t="s">
        <v>82</v>
      </c>
      <c r="D35" s="28">
        <v>5</v>
      </c>
      <c r="E35" s="29" t="s">
        <v>83</v>
      </c>
      <c r="F35" s="27" t="s">
        <v>84</v>
      </c>
      <c r="G35" s="31">
        <v>3</v>
      </c>
      <c r="H35" s="11">
        <v>1</v>
      </c>
      <c r="I35" s="71" t="s">
        <v>84</v>
      </c>
      <c r="J35" s="74">
        <v>1</v>
      </c>
      <c r="K35" s="75" t="s">
        <v>84</v>
      </c>
      <c r="L35" s="76">
        <v>5758</v>
      </c>
      <c r="M35" s="76" t="s">
        <v>85</v>
      </c>
      <c r="N35" s="3378">
        <v>10154</v>
      </c>
      <c r="O35" s="3378">
        <v>32768</v>
      </c>
      <c r="P35" s="77"/>
      <c r="Q35" s="78"/>
      <c r="R35" s="78" t="s">
        <v>34</v>
      </c>
      <c r="S35" s="78"/>
      <c r="T35" s="78"/>
      <c r="U35" s="78"/>
      <c r="V35" s="78"/>
      <c r="W35" s="78"/>
      <c r="X35" s="78"/>
      <c r="Y35" s="78"/>
      <c r="Z35" s="79"/>
    </row>
    <row r="36" spans="1:26" s="1" customFormat="1" ht="21">
      <c r="A36" s="41"/>
      <c r="B36" s="44"/>
      <c r="C36" s="42"/>
      <c r="D36" s="42"/>
      <c r="E36" s="109"/>
      <c r="F36" s="42"/>
      <c r="G36" s="42"/>
      <c r="H36" s="44"/>
      <c r="I36" s="80"/>
      <c r="J36" s="132">
        <v>2</v>
      </c>
      <c r="K36" s="54" t="s">
        <v>86</v>
      </c>
      <c r="L36" s="56">
        <v>4396</v>
      </c>
      <c r="M36" s="56" t="s">
        <v>87</v>
      </c>
      <c r="N36" s="3382"/>
      <c r="O36" s="3379"/>
      <c r="P36" s="88"/>
      <c r="Q36" s="89"/>
      <c r="R36" s="89"/>
      <c r="S36" s="89"/>
      <c r="T36" s="89"/>
      <c r="U36" s="89"/>
      <c r="V36" s="89"/>
      <c r="W36" s="89"/>
      <c r="X36" s="89"/>
      <c r="Y36" s="89"/>
      <c r="Z36" s="90"/>
    </row>
    <row r="37" spans="1:26" s="1" customFormat="1" ht="21">
      <c r="A37" s="41"/>
      <c r="B37" s="44"/>
      <c r="C37" s="42"/>
      <c r="D37" s="42"/>
      <c r="E37" s="109"/>
      <c r="F37" s="42"/>
      <c r="G37" s="42"/>
      <c r="H37" s="129">
        <v>2</v>
      </c>
      <c r="I37" s="52" t="s">
        <v>88</v>
      </c>
      <c r="J37" s="133">
        <v>1</v>
      </c>
      <c r="K37" s="54" t="s">
        <v>88</v>
      </c>
      <c r="L37" s="56">
        <v>4932</v>
      </c>
      <c r="M37" s="56" t="s">
        <v>89</v>
      </c>
      <c r="N37" s="3381">
        <v>11795</v>
      </c>
      <c r="O37" s="3379"/>
      <c r="P37" s="57"/>
      <c r="Q37" s="58"/>
      <c r="R37" s="58" t="s">
        <v>34</v>
      </c>
      <c r="S37" s="58"/>
      <c r="T37" s="58"/>
      <c r="U37" s="58"/>
      <c r="V37" s="58"/>
      <c r="W37" s="58"/>
      <c r="X37" s="58"/>
      <c r="Y37" s="58"/>
      <c r="Z37" s="59"/>
    </row>
    <row r="38" spans="1:26" s="1" customFormat="1" ht="21">
      <c r="A38" s="41"/>
      <c r="B38" s="44"/>
      <c r="C38" s="42"/>
      <c r="D38" s="42"/>
      <c r="E38" s="109"/>
      <c r="F38" s="42"/>
      <c r="G38" s="42"/>
      <c r="H38" s="44"/>
      <c r="I38" s="80"/>
      <c r="J38" s="133">
        <v>2</v>
      </c>
      <c r="K38" s="54" t="s">
        <v>90</v>
      </c>
      <c r="L38" s="56">
        <v>6863</v>
      </c>
      <c r="M38" s="56" t="s">
        <v>91</v>
      </c>
      <c r="N38" s="3382"/>
      <c r="O38" s="3379"/>
      <c r="P38" s="88"/>
      <c r="Q38" s="89"/>
      <c r="R38" s="89"/>
      <c r="S38" s="89"/>
      <c r="T38" s="89"/>
      <c r="U38" s="89"/>
      <c r="V38" s="89"/>
      <c r="W38" s="89"/>
      <c r="X38" s="89"/>
      <c r="Y38" s="89"/>
      <c r="Z38" s="90"/>
    </row>
    <row r="39" spans="1:26" s="1" customFormat="1" ht="21">
      <c r="A39" s="41"/>
      <c r="B39" s="44"/>
      <c r="C39" s="42"/>
      <c r="D39" s="42"/>
      <c r="E39" s="109"/>
      <c r="F39" s="42"/>
      <c r="G39" s="42"/>
      <c r="H39" s="44">
        <v>3</v>
      </c>
      <c r="I39" s="45" t="s">
        <v>82</v>
      </c>
      <c r="J39" s="113">
        <v>1</v>
      </c>
      <c r="K39" s="114" t="s">
        <v>82</v>
      </c>
      <c r="L39" s="134">
        <v>4441</v>
      </c>
      <c r="M39" s="134" t="s">
        <v>92</v>
      </c>
      <c r="N39" s="3381">
        <v>10819</v>
      </c>
      <c r="O39" s="3379"/>
      <c r="P39" s="57"/>
      <c r="Q39" s="58"/>
      <c r="R39" s="58" t="s">
        <v>34</v>
      </c>
      <c r="S39" s="58"/>
      <c r="T39" s="58"/>
      <c r="U39" s="58"/>
      <c r="V39" s="58"/>
      <c r="W39" s="58"/>
      <c r="X39" s="58"/>
      <c r="Y39" s="58"/>
      <c r="Z39" s="59"/>
    </row>
    <row r="40" spans="1:26" s="1" customFormat="1" ht="21">
      <c r="A40" s="41"/>
      <c r="B40" s="44"/>
      <c r="C40" s="42"/>
      <c r="D40" s="42"/>
      <c r="E40" s="109"/>
      <c r="F40" s="42"/>
      <c r="G40" s="42"/>
      <c r="H40" s="42"/>
      <c r="I40" s="80"/>
      <c r="J40" s="83">
        <v>2</v>
      </c>
      <c r="K40" s="54" t="s">
        <v>93</v>
      </c>
      <c r="L40" s="56">
        <v>4097</v>
      </c>
      <c r="M40" s="56" t="s">
        <v>94</v>
      </c>
      <c r="N40" s="3379"/>
      <c r="O40" s="3379"/>
      <c r="P40" s="85"/>
      <c r="Q40" s="86"/>
      <c r="R40" s="86"/>
      <c r="S40" s="86"/>
      <c r="T40" s="86"/>
      <c r="U40" s="86"/>
      <c r="V40" s="86"/>
      <c r="W40" s="86"/>
      <c r="X40" s="86"/>
      <c r="Y40" s="86"/>
      <c r="Z40" s="87"/>
    </row>
    <row r="41" spans="1:26" s="1" customFormat="1" ht="21.75" thickBot="1">
      <c r="A41" s="60"/>
      <c r="B41" s="21"/>
      <c r="C41" s="61"/>
      <c r="D41" s="61"/>
      <c r="E41" s="121"/>
      <c r="F41" s="61"/>
      <c r="G41" s="61"/>
      <c r="H41" s="61"/>
      <c r="I41" s="17"/>
      <c r="J41" s="63">
        <v>3</v>
      </c>
      <c r="K41" s="64" t="s">
        <v>95</v>
      </c>
      <c r="L41" s="66">
        <v>2281</v>
      </c>
      <c r="M41" s="66" t="s">
        <v>94</v>
      </c>
      <c r="N41" s="3380"/>
      <c r="O41" s="3380"/>
      <c r="P41" s="67"/>
      <c r="Q41" s="68"/>
      <c r="R41" s="68"/>
      <c r="S41" s="68"/>
      <c r="T41" s="68"/>
      <c r="U41" s="68"/>
      <c r="V41" s="68"/>
      <c r="W41" s="68"/>
      <c r="X41" s="68"/>
      <c r="Y41" s="68"/>
      <c r="Z41" s="69"/>
    </row>
    <row r="42" spans="1:26" s="1" customFormat="1" ht="21">
      <c r="A42" s="102" t="s">
        <v>28</v>
      </c>
      <c r="B42" s="31" t="s">
        <v>96</v>
      </c>
      <c r="C42" s="30" t="s">
        <v>97</v>
      </c>
      <c r="D42" s="28">
        <v>6</v>
      </c>
      <c r="E42" s="29" t="s">
        <v>98</v>
      </c>
      <c r="F42" s="71" t="s">
        <v>99</v>
      </c>
      <c r="G42" s="135">
        <v>3</v>
      </c>
      <c r="H42" s="12">
        <v>1</v>
      </c>
      <c r="I42" s="136" t="s">
        <v>99</v>
      </c>
      <c r="J42" s="74">
        <v>1</v>
      </c>
      <c r="K42" s="75" t="s">
        <v>99</v>
      </c>
      <c r="L42" s="76">
        <v>5392</v>
      </c>
      <c r="M42" s="76" t="s">
        <v>100</v>
      </c>
      <c r="N42" s="3382">
        <v>12374</v>
      </c>
      <c r="O42" s="3387">
        <v>32455</v>
      </c>
      <c r="P42" s="77"/>
      <c r="Q42" s="78"/>
      <c r="R42" s="78"/>
      <c r="S42" s="78" t="s">
        <v>34</v>
      </c>
      <c r="T42" s="78"/>
      <c r="U42" s="78"/>
      <c r="V42" s="78"/>
      <c r="W42" s="78"/>
      <c r="X42" s="78"/>
      <c r="Y42" s="78"/>
      <c r="Z42" s="79"/>
    </row>
    <row r="43" spans="1:26" s="1" customFormat="1" ht="21">
      <c r="A43" s="41"/>
      <c r="B43" s="42"/>
      <c r="C43" s="42"/>
      <c r="D43" s="44"/>
      <c r="E43" s="137"/>
      <c r="F43" s="82"/>
      <c r="G43" s="118"/>
      <c r="H43" s="118"/>
      <c r="I43" s="138"/>
      <c r="J43" s="83">
        <v>2</v>
      </c>
      <c r="K43" s="84" t="s">
        <v>101</v>
      </c>
      <c r="L43" s="56">
        <v>3421</v>
      </c>
      <c r="M43" s="56" t="s">
        <v>100</v>
      </c>
      <c r="N43" s="3386"/>
      <c r="O43" s="3388"/>
      <c r="P43" s="85"/>
      <c r="Q43" s="86"/>
      <c r="R43" s="86"/>
      <c r="S43" s="86"/>
      <c r="T43" s="86"/>
      <c r="U43" s="86"/>
      <c r="V43" s="86"/>
      <c r="W43" s="86"/>
      <c r="X43" s="86"/>
      <c r="Y43" s="86"/>
      <c r="Z43" s="87"/>
    </row>
    <row r="44" spans="1:26" s="1" customFormat="1" ht="21">
      <c r="A44" s="41"/>
      <c r="B44" s="42"/>
      <c r="C44" s="42"/>
      <c r="D44" s="44"/>
      <c r="E44" s="137"/>
      <c r="F44" s="82"/>
      <c r="G44" s="118"/>
      <c r="H44" s="118"/>
      <c r="I44" s="138"/>
      <c r="J44" s="83">
        <v>3</v>
      </c>
      <c r="K44" s="84" t="s">
        <v>102</v>
      </c>
      <c r="L44" s="56">
        <v>3561</v>
      </c>
      <c r="M44" s="56" t="s">
        <v>103</v>
      </c>
      <c r="N44" s="3386"/>
      <c r="O44" s="3388"/>
      <c r="P44" s="88"/>
      <c r="Q44" s="89"/>
      <c r="R44" s="89"/>
      <c r="S44" s="89"/>
      <c r="T44" s="89"/>
      <c r="U44" s="89"/>
      <c r="V44" s="89"/>
      <c r="W44" s="89"/>
      <c r="X44" s="89"/>
      <c r="Y44" s="89"/>
      <c r="Z44" s="90"/>
    </row>
    <row r="45" spans="1:26" s="1" customFormat="1" ht="21">
      <c r="A45" s="41"/>
      <c r="B45" s="125"/>
      <c r="C45" s="125"/>
      <c r="D45" s="125"/>
      <c r="E45" s="43"/>
      <c r="F45" s="139"/>
      <c r="G45" s="140"/>
      <c r="H45" s="46">
        <v>2</v>
      </c>
      <c r="I45" s="141" t="s">
        <v>97</v>
      </c>
      <c r="J45" s="133">
        <v>1</v>
      </c>
      <c r="K45" s="54" t="s">
        <v>97</v>
      </c>
      <c r="L45" s="56">
        <v>5376</v>
      </c>
      <c r="M45" s="56" t="s">
        <v>96</v>
      </c>
      <c r="N45" s="3381">
        <v>9575</v>
      </c>
      <c r="O45" s="3388"/>
      <c r="P45" s="57"/>
      <c r="Q45" s="58"/>
      <c r="R45" s="58"/>
      <c r="S45" s="58" t="s">
        <v>34</v>
      </c>
      <c r="T45" s="58"/>
      <c r="U45" s="58"/>
      <c r="V45" s="58"/>
      <c r="W45" s="58"/>
      <c r="X45" s="58"/>
      <c r="Y45" s="58"/>
      <c r="Z45" s="59"/>
    </row>
    <row r="46" spans="1:26" s="1" customFormat="1" ht="21">
      <c r="A46" s="41"/>
      <c r="B46" s="125"/>
      <c r="C46" s="125"/>
      <c r="D46" s="125"/>
      <c r="E46" s="43"/>
      <c r="F46" s="139"/>
      <c r="G46" s="140"/>
      <c r="H46" s="46"/>
      <c r="I46" s="138"/>
      <c r="J46" s="133">
        <v>2</v>
      </c>
      <c r="K46" s="84" t="s">
        <v>104</v>
      </c>
      <c r="L46" s="56">
        <v>4199</v>
      </c>
      <c r="M46" s="56" t="s">
        <v>103</v>
      </c>
      <c r="N46" s="3382"/>
      <c r="O46" s="3388"/>
      <c r="P46" s="88"/>
      <c r="Q46" s="89"/>
      <c r="R46" s="89"/>
      <c r="S46" s="89"/>
      <c r="T46" s="89"/>
      <c r="U46" s="89"/>
      <c r="V46" s="89"/>
      <c r="W46" s="89"/>
      <c r="X46" s="89"/>
      <c r="Y46" s="89"/>
      <c r="Z46" s="90"/>
    </row>
    <row r="47" spans="1:26" s="1" customFormat="1" ht="21">
      <c r="A47" s="41"/>
      <c r="B47" s="42"/>
      <c r="C47" s="42"/>
      <c r="D47" s="42"/>
      <c r="E47" s="109"/>
      <c r="F47" s="80"/>
      <c r="G47" s="142"/>
      <c r="H47" s="143">
        <v>3</v>
      </c>
      <c r="I47" s="144" t="s">
        <v>105</v>
      </c>
      <c r="J47" s="83">
        <v>1</v>
      </c>
      <c r="K47" s="54" t="s">
        <v>105</v>
      </c>
      <c r="L47" s="56">
        <v>5441</v>
      </c>
      <c r="M47" s="56" t="s">
        <v>106</v>
      </c>
      <c r="N47" s="3381">
        <v>11505</v>
      </c>
      <c r="O47" s="3388"/>
      <c r="P47" s="57"/>
      <c r="Q47" s="58"/>
      <c r="R47" s="58"/>
      <c r="S47" s="58" t="s">
        <v>34</v>
      </c>
      <c r="T47" s="58"/>
      <c r="U47" s="58"/>
      <c r="V47" s="58"/>
      <c r="W47" s="58"/>
      <c r="X47" s="58"/>
      <c r="Y47" s="58"/>
      <c r="Z47" s="59"/>
    </row>
    <row r="48" spans="1:26" s="1" customFormat="1" ht="21">
      <c r="A48" s="41"/>
      <c r="B48" s="42"/>
      <c r="C48" s="42"/>
      <c r="D48" s="42"/>
      <c r="E48" s="109"/>
      <c r="F48" s="80"/>
      <c r="G48" s="142"/>
      <c r="H48" s="80"/>
      <c r="I48" s="80"/>
      <c r="J48" s="83">
        <v>2</v>
      </c>
      <c r="K48" s="84" t="s">
        <v>107</v>
      </c>
      <c r="L48" s="56">
        <v>1793</v>
      </c>
      <c r="M48" s="56" t="s">
        <v>108</v>
      </c>
      <c r="N48" s="3379"/>
      <c r="O48" s="3388"/>
      <c r="P48" s="85"/>
      <c r="Q48" s="86"/>
      <c r="R48" s="86"/>
      <c r="S48" s="86"/>
      <c r="T48" s="86"/>
      <c r="U48" s="86"/>
      <c r="V48" s="86"/>
      <c r="W48" s="86"/>
      <c r="X48" s="86"/>
      <c r="Y48" s="86"/>
      <c r="Z48" s="87"/>
    </row>
    <row r="49" spans="1:26" s="1" customFormat="1" ht="21">
      <c r="A49" s="41"/>
      <c r="B49" s="42"/>
      <c r="C49" s="42"/>
      <c r="D49" s="42"/>
      <c r="E49" s="109"/>
      <c r="F49" s="80"/>
      <c r="G49" s="142"/>
      <c r="H49" s="80"/>
      <c r="I49" s="80"/>
      <c r="J49" s="83">
        <v>3</v>
      </c>
      <c r="K49" s="84" t="s">
        <v>109</v>
      </c>
      <c r="L49" s="56">
        <v>1995</v>
      </c>
      <c r="M49" s="56" t="s">
        <v>106</v>
      </c>
      <c r="N49" s="3379"/>
      <c r="O49" s="3388"/>
      <c r="P49" s="85"/>
      <c r="Q49" s="86"/>
      <c r="R49" s="86"/>
      <c r="S49" s="86"/>
      <c r="T49" s="86"/>
      <c r="U49" s="86"/>
      <c r="V49" s="86"/>
      <c r="W49" s="86"/>
      <c r="X49" s="86"/>
      <c r="Y49" s="86"/>
      <c r="Z49" s="87"/>
    </row>
    <row r="50" spans="1:26" s="1" customFormat="1" ht="21.75" thickBot="1">
      <c r="A50" s="60"/>
      <c r="B50" s="61"/>
      <c r="C50" s="61"/>
      <c r="D50" s="61"/>
      <c r="E50" s="121"/>
      <c r="F50" s="17"/>
      <c r="G50" s="122"/>
      <c r="H50" s="17"/>
      <c r="I50" s="17"/>
      <c r="J50" s="63">
        <v>4</v>
      </c>
      <c r="K50" s="130" t="s">
        <v>110</v>
      </c>
      <c r="L50" s="66">
        <v>2276</v>
      </c>
      <c r="M50" s="66" t="s">
        <v>106</v>
      </c>
      <c r="N50" s="3380"/>
      <c r="O50" s="3389"/>
      <c r="P50" s="67"/>
      <c r="Q50" s="68"/>
      <c r="R50" s="68"/>
      <c r="S50" s="68"/>
      <c r="T50" s="68"/>
      <c r="U50" s="68"/>
      <c r="V50" s="68"/>
      <c r="W50" s="68"/>
      <c r="X50" s="68"/>
      <c r="Y50" s="68"/>
      <c r="Z50" s="69"/>
    </row>
    <row r="51" spans="1:26" s="1" customFormat="1" ht="21">
      <c r="A51" s="102" t="s">
        <v>28</v>
      </c>
      <c r="B51" s="145" t="s">
        <v>29</v>
      </c>
      <c r="C51" s="146" t="s">
        <v>30</v>
      </c>
      <c r="D51" s="72">
        <v>7</v>
      </c>
      <c r="E51" s="29" t="s">
        <v>111</v>
      </c>
      <c r="F51" s="27" t="s">
        <v>112</v>
      </c>
      <c r="G51" s="31">
        <v>3</v>
      </c>
      <c r="H51" s="7">
        <v>1</v>
      </c>
      <c r="I51" s="71" t="s">
        <v>112</v>
      </c>
      <c r="J51" s="147">
        <v>1</v>
      </c>
      <c r="K51" s="71" t="s">
        <v>112</v>
      </c>
      <c r="L51" s="36">
        <v>12034</v>
      </c>
      <c r="M51" s="36" t="s">
        <v>113</v>
      </c>
      <c r="N51" s="37">
        <v>8515</v>
      </c>
      <c r="O51" s="3378">
        <v>35380</v>
      </c>
      <c r="P51" s="38"/>
      <c r="Q51" s="39"/>
      <c r="R51" s="39"/>
      <c r="S51" s="78" t="s">
        <v>34</v>
      </c>
      <c r="T51" s="39"/>
      <c r="U51" s="39"/>
      <c r="V51" s="39"/>
      <c r="W51" s="39"/>
      <c r="X51" s="39"/>
      <c r="Y51" s="39"/>
      <c r="Z51" s="40"/>
    </row>
    <row r="52" spans="1:26" s="1" customFormat="1" ht="21">
      <c r="A52" s="148"/>
      <c r="B52" s="149"/>
      <c r="C52" s="149"/>
      <c r="D52" s="149"/>
      <c r="E52" s="150"/>
      <c r="F52" s="151"/>
      <c r="G52" s="142"/>
      <c r="H52" s="82">
        <v>2</v>
      </c>
      <c r="I52" s="45" t="s">
        <v>114</v>
      </c>
      <c r="J52" s="132">
        <v>1</v>
      </c>
      <c r="K52" s="52" t="s">
        <v>114</v>
      </c>
      <c r="L52" s="48">
        <v>10248</v>
      </c>
      <c r="M52" s="152" t="s">
        <v>115</v>
      </c>
      <c r="N52" s="153">
        <v>13856</v>
      </c>
      <c r="O52" s="3379"/>
      <c r="P52" s="3"/>
      <c r="Q52" s="2"/>
      <c r="R52" s="2"/>
      <c r="S52" s="58" t="s">
        <v>34</v>
      </c>
      <c r="T52" s="2"/>
      <c r="U52" s="2"/>
      <c r="V52" s="2"/>
      <c r="W52" s="2"/>
      <c r="X52" s="2"/>
      <c r="Y52" s="2"/>
      <c r="Z52" s="50"/>
    </row>
    <row r="53" spans="1:26" s="1" customFormat="1" ht="21">
      <c r="A53" s="104"/>
      <c r="B53" s="42"/>
      <c r="C53" s="42"/>
      <c r="D53" s="42"/>
      <c r="E53" s="109"/>
      <c r="F53" s="80"/>
      <c r="G53" s="142"/>
      <c r="H53" s="143">
        <v>3</v>
      </c>
      <c r="I53" s="52" t="s">
        <v>116</v>
      </c>
      <c r="J53" s="113">
        <v>1</v>
      </c>
      <c r="K53" s="114" t="s">
        <v>116</v>
      </c>
      <c r="L53" s="56">
        <v>5724</v>
      </c>
      <c r="M53" s="56" t="s">
        <v>113</v>
      </c>
      <c r="N53" s="3390">
        <v>13009</v>
      </c>
      <c r="O53" s="3379"/>
      <c r="P53" s="57"/>
      <c r="Q53" s="58"/>
      <c r="R53" s="58"/>
      <c r="S53" s="58" t="s">
        <v>34</v>
      </c>
      <c r="T53" s="58"/>
      <c r="U53" s="58"/>
      <c r="V53" s="58"/>
      <c r="W53" s="58"/>
      <c r="X53" s="58"/>
      <c r="Y53" s="58"/>
      <c r="Z53" s="59"/>
    </row>
    <row r="54" spans="1:26" s="1" customFormat="1" ht="21.75" thickBot="1">
      <c r="A54" s="120"/>
      <c r="B54" s="61"/>
      <c r="C54" s="61"/>
      <c r="D54" s="61"/>
      <c r="E54" s="121"/>
      <c r="F54" s="17"/>
      <c r="G54" s="122"/>
      <c r="H54" s="18"/>
      <c r="I54" s="154"/>
      <c r="J54" s="23">
        <v>2</v>
      </c>
      <c r="K54" s="123" t="s">
        <v>117</v>
      </c>
      <c r="L54" s="66">
        <v>7285</v>
      </c>
      <c r="M54" s="66" t="s">
        <v>115</v>
      </c>
      <c r="N54" s="3391"/>
      <c r="O54" s="3380"/>
      <c r="P54" s="67"/>
      <c r="Q54" s="68"/>
      <c r="R54" s="68"/>
      <c r="S54" s="68"/>
      <c r="T54" s="68"/>
      <c r="U54" s="68"/>
      <c r="V54" s="68"/>
      <c r="W54" s="68"/>
      <c r="X54" s="68"/>
      <c r="Y54" s="68"/>
      <c r="Z54" s="69"/>
    </row>
    <row r="55" spans="1:26" s="1" customFormat="1" ht="21">
      <c r="A55" s="102" t="s">
        <v>28</v>
      </c>
      <c r="B55" s="70" t="s">
        <v>118</v>
      </c>
      <c r="C55" s="27" t="s">
        <v>119</v>
      </c>
      <c r="D55" s="28">
        <v>8</v>
      </c>
      <c r="E55" s="29" t="s">
        <v>120</v>
      </c>
      <c r="F55" s="71" t="s">
        <v>49</v>
      </c>
      <c r="G55" s="155">
        <v>3</v>
      </c>
      <c r="H55" s="72">
        <v>1</v>
      </c>
      <c r="I55" s="71" t="s">
        <v>49</v>
      </c>
      <c r="J55" s="74">
        <v>1</v>
      </c>
      <c r="K55" s="75" t="s">
        <v>121</v>
      </c>
      <c r="L55" s="76">
        <v>6261</v>
      </c>
      <c r="M55" s="76" t="s">
        <v>122</v>
      </c>
      <c r="N55" s="3392">
        <v>11712</v>
      </c>
      <c r="O55" s="3378">
        <v>40018</v>
      </c>
      <c r="P55" s="77"/>
      <c r="Q55" s="78"/>
      <c r="R55" s="78"/>
      <c r="S55" s="78" t="s">
        <v>34</v>
      </c>
      <c r="T55" s="78"/>
      <c r="U55" s="78"/>
      <c r="V55" s="78"/>
      <c r="W55" s="78"/>
      <c r="X55" s="78"/>
      <c r="Y55" s="78"/>
      <c r="Z55" s="79"/>
    </row>
    <row r="56" spans="1:26" s="1" customFormat="1" ht="21">
      <c r="A56" s="41"/>
      <c r="B56" s="156"/>
      <c r="C56" s="125"/>
      <c r="D56" s="105"/>
      <c r="E56" s="43"/>
      <c r="F56" s="45" t="s">
        <v>123</v>
      </c>
      <c r="G56" s="157"/>
      <c r="H56" s="158"/>
      <c r="I56" s="159" t="s">
        <v>123</v>
      </c>
      <c r="J56" s="83">
        <v>2</v>
      </c>
      <c r="K56" s="54" t="s">
        <v>124</v>
      </c>
      <c r="L56" s="56">
        <v>3570</v>
      </c>
      <c r="M56" s="56" t="s">
        <v>125</v>
      </c>
      <c r="N56" s="3393"/>
      <c r="O56" s="3379"/>
      <c r="P56" s="85"/>
      <c r="Q56" s="86"/>
      <c r="R56" s="86"/>
      <c r="S56" s="86"/>
      <c r="T56" s="86"/>
      <c r="U56" s="86"/>
      <c r="V56" s="86"/>
      <c r="W56" s="86"/>
      <c r="X56" s="86"/>
      <c r="Y56" s="86"/>
      <c r="Z56" s="87"/>
    </row>
    <row r="57" spans="1:26" s="1" customFormat="1" ht="21">
      <c r="A57" s="41"/>
      <c r="B57" s="156"/>
      <c r="C57" s="125"/>
      <c r="D57" s="105"/>
      <c r="E57" s="43"/>
      <c r="F57" s="139"/>
      <c r="G57" s="156"/>
      <c r="H57" s="158"/>
      <c r="I57" s="80"/>
      <c r="J57" s="83">
        <v>3</v>
      </c>
      <c r="K57" s="54" t="s">
        <v>126</v>
      </c>
      <c r="L57" s="56">
        <v>1881</v>
      </c>
      <c r="M57" s="56" t="s">
        <v>125</v>
      </c>
      <c r="N57" s="3394"/>
      <c r="O57" s="3379"/>
      <c r="P57" s="88"/>
      <c r="Q57" s="89"/>
      <c r="R57" s="89"/>
      <c r="S57" s="89"/>
      <c r="T57" s="89"/>
      <c r="U57" s="89"/>
      <c r="V57" s="89"/>
      <c r="W57" s="89"/>
      <c r="X57" s="89"/>
      <c r="Y57" s="89"/>
      <c r="Z57" s="90"/>
    </row>
    <row r="58" spans="1:26" s="1" customFormat="1" ht="21">
      <c r="A58" s="41"/>
      <c r="B58" s="142"/>
      <c r="C58" s="42"/>
      <c r="D58" s="42"/>
      <c r="E58" s="109"/>
      <c r="F58" s="80"/>
      <c r="G58" s="142"/>
      <c r="H58" s="143">
        <v>2</v>
      </c>
      <c r="I58" s="52" t="s">
        <v>119</v>
      </c>
      <c r="J58" s="132">
        <v>1</v>
      </c>
      <c r="K58" s="52" t="s">
        <v>119</v>
      </c>
      <c r="L58" s="48">
        <v>15834</v>
      </c>
      <c r="M58" s="48" t="s">
        <v>118</v>
      </c>
      <c r="N58" s="160">
        <v>15834</v>
      </c>
      <c r="O58" s="3379"/>
      <c r="P58" s="3"/>
      <c r="Q58" s="2"/>
      <c r="R58" s="2"/>
      <c r="S58" s="58" t="s">
        <v>34</v>
      </c>
      <c r="T58" s="2"/>
      <c r="U58" s="2"/>
      <c r="V58" s="2"/>
      <c r="W58" s="2"/>
      <c r="X58" s="2"/>
      <c r="Y58" s="2"/>
      <c r="Z58" s="50"/>
    </row>
    <row r="59" spans="1:26" s="1" customFormat="1" ht="21">
      <c r="A59" s="41"/>
      <c r="B59" s="142"/>
      <c r="C59" s="42"/>
      <c r="D59" s="42"/>
      <c r="E59" s="109"/>
      <c r="F59" s="80"/>
      <c r="G59" s="142"/>
      <c r="H59" s="143">
        <v>3</v>
      </c>
      <c r="I59" s="52" t="s">
        <v>127</v>
      </c>
      <c r="J59" s="83">
        <v>1</v>
      </c>
      <c r="K59" s="54" t="s">
        <v>127</v>
      </c>
      <c r="L59" s="56">
        <v>7585</v>
      </c>
      <c r="M59" s="56" t="s">
        <v>128</v>
      </c>
      <c r="N59" s="3390">
        <v>12472</v>
      </c>
      <c r="O59" s="3379"/>
      <c r="P59" s="57"/>
      <c r="Q59" s="58"/>
      <c r="R59" s="58"/>
      <c r="S59" s="58" t="s">
        <v>34</v>
      </c>
      <c r="T59" s="58"/>
      <c r="U59" s="58"/>
      <c r="V59" s="58"/>
      <c r="W59" s="58"/>
      <c r="X59" s="58"/>
      <c r="Y59" s="58"/>
      <c r="Z59" s="59"/>
    </row>
    <row r="60" spans="1:26" s="1" customFormat="1" ht="21.75" thickBot="1">
      <c r="A60" s="60"/>
      <c r="B60" s="122"/>
      <c r="C60" s="61"/>
      <c r="D60" s="61"/>
      <c r="E60" s="121"/>
      <c r="F60" s="17"/>
      <c r="G60" s="122"/>
      <c r="H60" s="18"/>
      <c r="I60" s="17"/>
      <c r="J60" s="63">
        <v>2</v>
      </c>
      <c r="K60" s="64" t="s">
        <v>129</v>
      </c>
      <c r="L60" s="66">
        <v>4887</v>
      </c>
      <c r="M60" s="66" t="s">
        <v>130</v>
      </c>
      <c r="N60" s="3391"/>
      <c r="O60" s="3380"/>
      <c r="P60" s="67"/>
      <c r="Q60" s="68"/>
      <c r="R60" s="68"/>
      <c r="S60" s="68"/>
      <c r="T60" s="68"/>
      <c r="U60" s="68"/>
      <c r="V60" s="68"/>
      <c r="W60" s="68"/>
      <c r="X60" s="68"/>
      <c r="Y60" s="68"/>
      <c r="Z60" s="69"/>
    </row>
    <row r="61" spans="1:26" s="1" customFormat="1" ht="21">
      <c r="A61" s="102" t="s">
        <v>28</v>
      </c>
      <c r="B61" s="11" t="s">
        <v>131</v>
      </c>
      <c r="C61" s="146" t="s">
        <v>132</v>
      </c>
      <c r="D61" s="28">
        <v>9</v>
      </c>
      <c r="E61" s="29" t="s">
        <v>133</v>
      </c>
      <c r="F61" s="71" t="s">
        <v>134</v>
      </c>
      <c r="G61" s="155">
        <v>3</v>
      </c>
      <c r="H61" s="7">
        <v>1</v>
      </c>
      <c r="I61" s="71" t="s">
        <v>134</v>
      </c>
      <c r="J61" s="74">
        <v>1</v>
      </c>
      <c r="K61" s="75" t="s">
        <v>134</v>
      </c>
      <c r="L61" s="76">
        <v>5466</v>
      </c>
      <c r="M61" s="76" t="s">
        <v>135</v>
      </c>
      <c r="N61" s="3378">
        <v>10661</v>
      </c>
      <c r="O61" s="3378">
        <v>30044</v>
      </c>
      <c r="P61" s="77"/>
      <c r="Q61" s="78"/>
      <c r="R61" s="78"/>
      <c r="S61" s="78" t="s">
        <v>34</v>
      </c>
      <c r="T61" s="78"/>
      <c r="U61" s="78"/>
      <c r="V61" s="78"/>
      <c r="W61" s="78"/>
      <c r="X61" s="78"/>
      <c r="Y61" s="78"/>
      <c r="Z61" s="79"/>
    </row>
    <row r="62" spans="1:26" s="1" customFormat="1" ht="21">
      <c r="A62" s="41"/>
      <c r="B62" s="42"/>
      <c r="C62" s="42"/>
      <c r="D62" s="42"/>
      <c r="E62" s="109"/>
      <c r="F62" s="80"/>
      <c r="G62" s="142"/>
      <c r="H62" s="82"/>
      <c r="I62" s="80"/>
      <c r="J62" s="83">
        <v>2</v>
      </c>
      <c r="K62" s="54" t="s">
        <v>136</v>
      </c>
      <c r="L62" s="56">
        <v>5195</v>
      </c>
      <c r="M62" s="56" t="s">
        <v>135</v>
      </c>
      <c r="N62" s="3382"/>
      <c r="O62" s="3379"/>
      <c r="P62" s="88"/>
      <c r="Q62" s="89"/>
      <c r="R62" s="89"/>
      <c r="S62" s="89"/>
      <c r="T62" s="89"/>
      <c r="U62" s="89"/>
      <c r="V62" s="89"/>
      <c r="W62" s="89"/>
      <c r="X62" s="89"/>
      <c r="Y62" s="89"/>
      <c r="Z62" s="90"/>
    </row>
    <row r="63" spans="1:26" s="1" customFormat="1" ht="21">
      <c r="A63" s="41"/>
      <c r="B63" s="42"/>
      <c r="C63" s="42"/>
      <c r="D63" s="42"/>
      <c r="E63" s="109"/>
      <c r="F63" s="80"/>
      <c r="G63" s="142"/>
      <c r="H63" s="143">
        <v>2</v>
      </c>
      <c r="I63" s="52" t="s">
        <v>137</v>
      </c>
      <c r="J63" s="132">
        <v>1</v>
      </c>
      <c r="K63" s="45" t="s">
        <v>137</v>
      </c>
      <c r="L63" s="152">
        <v>5488</v>
      </c>
      <c r="M63" s="152" t="s">
        <v>138</v>
      </c>
      <c r="N63" s="3381">
        <v>9518</v>
      </c>
      <c r="O63" s="3379"/>
      <c r="P63" s="57"/>
      <c r="Q63" s="58"/>
      <c r="R63" s="58"/>
      <c r="S63" s="58" t="s">
        <v>34</v>
      </c>
      <c r="T63" s="58"/>
      <c r="U63" s="58"/>
      <c r="V63" s="58"/>
      <c r="W63" s="58"/>
      <c r="X63" s="58"/>
      <c r="Y63" s="58"/>
      <c r="Z63" s="59"/>
    </row>
    <row r="64" spans="1:26" s="1" customFormat="1" ht="21">
      <c r="A64" s="41"/>
      <c r="B64" s="42"/>
      <c r="C64" s="42"/>
      <c r="D64" s="42"/>
      <c r="E64" s="109"/>
      <c r="F64" s="80"/>
      <c r="G64" s="142"/>
      <c r="H64" s="82"/>
      <c r="I64" s="42" t="s">
        <v>6</v>
      </c>
      <c r="J64" s="143">
        <v>2</v>
      </c>
      <c r="K64" s="141" t="s">
        <v>139</v>
      </c>
      <c r="L64" s="119">
        <v>4030</v>
      </c>
      <c r="M64" s="48" t="s">
        <v>138</v>
      </c>
      <c r="N64" s="3379"/>
      <c r="O64" s="3379"/>
      <c r="P64" s="85"/>
      <c r="Q64" s="86"/>
      <c r="R64" s="86"/>
      <c r="S64" s="86"/>
      <c r="T64" s="86"/>
      <c r="U64" s="86"/>
      <c r="V64" s="86"/>
      <c r="W64" s="86"/>
      <c r="X64" s="86"/>
      <c r="Y64" s="86"/>
      <c r="Z64" s="87"/>
    </row>
    <row r="65" spans="1:26" s="1" customFormat="1" ht="21">
      <c r="A65" s="41"/>
      <c r="B65" s="42"/>
      <c r="C65" s="42"/>
      <c r="D65" s="42"/>
      <c r="E65" s="109"/>
      <c r="F65" s="80"/>
      <c r="G65" s="142"/>
      <c r="H65" s="82"/>
      <c r="I65" s="42"/>
      <c r="J65" s="110"/>
      <c r="K65" s="161" t="s">
        <v>138</v>
      </c>
      <c r="L65" s="134"/>
      <c r="M65" s="128"/>
      <c r="N65" s="3382"/>
      <c r="O65" s="3379"/>
      <c r="P65" s="88"/>
      <c r="Q65" s="89"/>
      <c r="R65" s="89"/>
      <c r="S65" s="89"/>
      <c r="T65" s="89"/>
      <c r="U65" s="89"/>
      <c r="V65" s="89"/>
      <c r="W65" s="89"/>
      <c r="X65" s="89"/>
      <c r="Y65" s="89"/>
      <c r="Z65" s="90"/>
    </row>
    <row r="66" spans="1:26" s="1" customFormat="1" ht="21">
      <c r="A66" s="41"/>
      <c r="B66" s="42"/>
      <c r="C66" s="42"/>
      <c r="D66" s="42"/>
      <c r="E66" s="109"/>
      <c r="F66" s="80"/>
      <c r="G66" s="142"/>
      <c r="H66" s="82">
        <v>3</v>
      </c>
      <c r="I66" s="144" t="s">
        <v>140</v>
      </c>
      <c r="J66" s="162">
        <v>1</v>
      </c>
      <c r="K66" s="54" t="s">
        <v>140</v>
      </c>
      <c r="L66" s="56">
        <v>3866</v>
      </c>
      <c r="M66" s="56" t="s">
        <v>141</v>
      </c>
      <c r="N66" s="3381">
        <v>9865</v>
      </c>
      <c r="O66" s="3379"/>
      <c r="P66" s="57"/>
      <c r="Q66" s="58"/>
      <c r="R66" s="58"/>
      <c r="S66" s="58" t="s">
        <v>34</v>
      </c>
      <c r="T66" s="58"/>
      <c r="U66" s="58"/>
      <c r="V66" s="58"/>
      <c r="W66" s="58"/>
      <c r="X66" s="58"/>
      <c r="Y66" s="58"/>
      <c r="Z66" s="59"/>
    </row>
    <row r="67" spans="1:26" s="1" customFormat="1" ht="21">
      <c r="A67" s="41"/>
      <c r="B67" s="42"/>
      <c r="C67" s="42"/>
      <c r="D67" s="42"/>
      <c r="E67" s="109"/>
      <c r="F67" s="80"/>
      <c r="G67" s="142"/>
      <c r="H67" s="82"/>
      <c r="I67" s="80"/>
      <c r="J67" s="162">
        <v>2</v>
      </c>
      <c r="K67" s="54" t="s">
        <v>142</v>
      </c>
      <c r="L67" s="56">
        <v>3623</v>
      </c>
      <c r="M67" s="56" t="s">
        <v>141</v>
      </c>
      <c r="N67" s="3379"/>
      <c r="O67" s="3379"/>
      <c r="P67" s="85"/>
      <c r="Q67" s="86"/>
      <c r="R67" s="86"/>
      <c r="S67" s="86"/>
      <c r="T67" s="86"/>
      <c r="U67" s="86"/>
      <c r="V67" s="86"/>
      <c r="W67" s="86"/>
      <c r="X67" s="86"/>
      <c r="Y67" s="86"/>
      <c r="Z67" s="87"/>
    </row>
    <row r="68" spans="1:26" s="1" customFormat="1" ht="21.75" thickBot="1">
      <c r="A68" s="60"/>
      <c r="B68" s="61"/>
      <c r="C68" s="61"/>
      <c r="D68" s="61"/>
      <c r="E68" s="121"/>
      <c r="F68" s="17"/>
      <c r="G68" s="122"/>
      <c r="H68" s="18"/>
      <c r="I68" s="17"/>
      <c r="J68" s="163">
        <v>3</v>
      </c>
      <c r="K68" s="64" t="s">
        <v>132</v>
      </c>
      <c r="L68" s="66">
        <v>2376</v>
      </c>
      <c r="M68" s="66" t="s">
        <v>141</v>
      </c>
      <c r="N68" s="3380"/>
      <c r="O68" s="3380"/>
      <c r="P68" s="67"/>
      <c r="Q68" s="68"/>
      <c r="R68" s="68"/>
      <c r="S68" s="68"/>
      <c r="T68" s="68"/>
      <c r="U68" s="68"/>
      <c r="V68" s="68"/>
      <c r="W68" s="68"/>
      <c r="X68" s="68"/>
      <c r="Y68" s="68"/>
      <c r="Z68" s="69"/>
    </row>
    <row r="69" spans="1:26" s="1" customFormat="1" ht="21">
      <c r="A69" s="102" t="s">
        <v>28</v>
      </c>
      <c r="B69" s="11" t="s">
        <v>67</v>
      </c>
      <c r="C69" s="11" t="s">
        <v>68</v>
      </c>
      <c r="D69" s="11">
        <v>10</v>
      </c>
      <c r="E69" s="29" t="s">
        <v>143</v>
      </c>
      <c r="F69" s="33" t="s">
        <v>144</v>
      </c>
      <c r="G69" s="155">
        <v>3</v>
      </c>
      <c r="H69" s="7">
        <v>1</v>
      </c>
      <c r="I69" s="33" t="s">
        <v>144</v>
      </c>
      <c r="J69" s="74">
        <v>1</v>
      </c>
      <c r="K69" s="75" t="s">
        <v>144</v>
      </c>
      <c r="L69" s="124">
        <v>2229</v>
      </c>
      <c r="M69" s="76" t="s">
        <v>145</v>
      </c>
      <c r="N69" s="3378">
        <v>10348</v>
      </c>
      <c r="O69" s="3378">
        <v>26788</v>
      </c>
      <c r="P69" s="77"/>
      <c r="Q69" s="78"/>
      <c r="R69" s="78"/>
      <c r="S69" s="78" t="s">
        <v>34</v>
      </c>
      <c r="T69" s="78"/>
      <c r="U69" s="78"/>
      <c r="V69" s="78"/>
      <c r="W69" s="78"/>
      <c r="X69" s="78"/>
      <c r="Y69" s="78"/>
      <c r="Z69" s="79"/>
    </row>
    <row r="70" spans="1:26" s="1" customFormat="1" ht="21">
      <c r="A70" s="41"/>
      <c r="B70" s="42"/>
      <c r="C70" s="42"/>
      <c r="D70" s="42"/>
      <c r="E70" s="109"/>
      <c r="F70" s="80"/>
      <c r="G70" s="142"/>
      <c r="H70" s="82"/>
      <c r="I70" s="80"/>
      <c r="J70" s="83">
        <v>2</v>
      </c>
      <c r="K70" s="84" t="s">
        <v>146</v>
      </c>
      <c r="L70" s="55">
        <v>1481</v>
      </c>
      <c r="M70" s="56" t="s">
        <v>145</v>
      </c>
      <c r="N70" s="3379"/>
      <c r="O70" s="3379"/>
      <c r="P70" s="85"/>
      <c r="Q70" s="86"/>
      <c r="R70" s="86"/>
      <c r="S70" s="86"/>
      <c r="T70" s="86"/>
      <c r="U70" s="86"/>
      <c r="V70" s="86"/>
      <c r="W70" s="86"/>
      <c r="X70" s="86"/>
      <c r="Y70" s="86"/>
      <c r="Z70" s="87"/>
    </row>
    <row r="71" spans="1:26" s="1" customFormat="1" ht="21">
      <c r="A71" s="41"/>
      <c r="B71" s="42"/>
      <c r="C71" s="42"/>
      <c r="D71" s="42"/>
      <c r="E71" s="109"/>
      <c r="F71" s="80"/>
      <c r="G71" s="142"/>
      <c r="H71" s="82"/>
      <c r="I71" s="80"/>
      <c r="J71" s="83">
        <v>3</v>
      </c>
      <c r="K71" s="84" t="s">
        <v>147</v>
      </c>
      <c r="L71" s="55">
        <v>1235</v>
      </c>
      <c r="M71" s="56" t="s">
        <v>145</v>
      </c>
      <c r="N71" s="3379"/>
      <c r="O71" s="3379"/>
      <c r="P71" s="85"/>
      <c r="Q71" s="86"/>
      <c r="R71" s="86"/>
      <c r="S71" s="86"/>
      <c r="T71" s="86"/>
      <c r="U71" s="86"/>
      <c r="V71" s="86"/>
      <c r="W71" s="86"/>
      <c r="X71" s="86"/>
      <c r="Y71" s="86"/>
      <c r="Z71" s="87"/>
    </row>
    <row r="72" spans="1:26" s="1" customFormat="1" ht="21">
      <c r="A72" s="41"/>
      <c r="B72" s="42"/>
      <c r="C72" s="42"/>
      <c r="D72" s="42"/>
      <c r="E72" s="109"/>
      <c r="F72" s="80"/>
      <c r="G72" s="142"/>
      <c r="H72" s="82"/>
      <c r="I72" s="80"/>
      <c r="J72" s="83">
        <v>4</v>
      </c>
      <c r="K72" s="84" t="s">
        <v>148</v>
      </c>
      <c r="L72" s="55">
        <v>3334</v>
      </c>
      <c r="M72" s="56" t="s">
        <v>145</v>
      </c>
      <c r="N72" s="3379"/>
      <c r="O72" s="3379"/>
      <c r="P72" s="85"/>
      <c r="Q72" s="86"/>
      <c r="R72" s="86"/>
      <c r="S72" s="86"/>
      <c r="T72" s="86"/>
      <c r="U72" s="86"/>
      <c r="V72" s="86"/>
      <c r="W72" s="86"/>
      <c r="X72" s="86"/>
      <c r="Y72" s="86"/>
      <c r="Z72" s="87"/>
    </row>
    <row r="73" spans="1:26" s="1" customFormat="1" ht="21">
      <c r="A73" s="41"/>
      <c r="B73" s="42"/>
      <c r="C73" s="42"/>
      <c r="D73" s="42"/>
      <c r="E73" s="109"/>
      <c r="F73" s="80"/>
      <c r="G73" s="142"/>
      <c r="H73" s="82"/>
      <c r="I73" s="80"/>
      <c r="J73" s="83">
        <v>5</v>
      </c>
      <c r="K73" s="84" t="s">
        <v>149</v>
      </c>
      <c r="L73" s="48">
        <v>2069</v>
      </c>
      <c r="M73" s="56" t="s">
        <v>145</v>
      </c>
      <c r="N73" s="3382"/>
      <c r="O73" s="3379"/>
      <c r="P73" s="88"/>
      <c r="Q73" s="89"/>
      <c r="R73" s="89"/>
      <c r="S73" s="89"/>
      <c r="T73" s="89"/>
      <c r="U73" s="89"/>
      <c r="V73" s="89"/>
      <c r="W73" s="89"/>
      <c r="X73" s="89"/>
      <c r="Y73" s="89"/>
      <c r="Z73" s="90"/>
    </row>
    <row r="74" spans="1:26" s="1" customFormat="1" ht="21">
      <c r="A74" s="164"/>
      <c r="B74" s="42"/>
      <c r="C74" s="42"/>
      <c r="D74" s="42"/>
      <c r="E74" s="109"/>
      <c r="F74" s="80"/>
      <c r="G74" s="142"/>
      <c r="H74" s="143">
        <v>2</v>
      </c>
      <c r="I74" s="52" t="s">
        <v>150</v>
      </c>
      <c r="J74" s="83">
        <v>1</v>
      </c>
      <c r="K74" s="114" t="s">
        <v>150</v>
      </c>
      <c r="L74" s="128">
        <v>3210</v>
      </c>
      <c r="M74" s="56" t="s">
        <v>151</v>
      </c>
      <c r="N74" s="3381">
        <v>11207</v>
      </c>
      <c r="O74" s="3379"/>
      <c r="P74" s="57"/>
      <c r="Q74" s="58"/>
      <c r="R74" s="58"/>
      <c r="S74" s="58" t="s">
        <v>34</v>
      </c>
      <c r="T74" s="58"/>
      <c r="U74" s="58"/>
      <c r="V74" s="58"/>
      <c r="W74" s="58"/>
      <c r="X74" s="58"/>
      <c r="Y74" s="58"/>
      <c r="Z74" s="59"/>
    </row>
    <row r="75" spans="1:26" s="1" customFormat="1" ht="21">
      <c r="A75" s="41"/>
      <c r="B75" s="42"/>
      <c r="C75" s="42"/>
      <c r="D75" s="42"/>
      <c r="E75" s="109"/>
      <c r="F75" s="80"/>
      <c r="G75" s="142"/>
      <c r="H75" s="80"/>
      <c r="I75" s="80"/>
      <c r="J75" s="83">
        <v>2</v>
      </c>
      <c r="K75" s="84" t="s">
        <v>152</v>
      </c>
      <c r="L75" s="55">
        <v>3449</v>
      </c>
      <c r="M75" s="56" t="s">
        <v>151</v>
      </c>
      <c r="N75" s="3379"/>
      <c r="O75" s="3379"/>
      <c r="P75" s="85"/>
      <c r="Q75" s="86"/>
      <c r="R75" s="86"/>
      <c r="S75" s="86"/>
      <c r="T75" s="86"/>
      <c r="U75" s="86"/>
      <c r="V75" s="86"/>
      <c r="W75" s="86"/>
      <c r="X75" s="86"/>
      <c r="Y75" s="86"/>
      <c r="Z75" s="87"/>
    </row>
    <row r="76" spans="1:26" s="1" customFormat="1" ht="21">
      <c r="A76" s="41"/>
      <c r="B76" s="42"/>
      <c r="C76" s="42"/>
      <c r="D76" s="42"/>
      <c r="E76" s="109"/>
      <c r="F76" s="80"/>
      <c r="G76" s="142"/>
      <c r="H76" s="80"/>
      <c r="I76" s="80"/>
      <c r="J76" s="83">
        <v>3</v>
      </c>
      <c r="K76" s="84" t="s">
        <v>153</v>
      </c>
      <c r="L76" s="55">
        <v>2111</v>
      </c>
      <c r="M76" s="56" t="s">
        <v>154</v>
      </c>
      <c r="N76" s="3379"/>
      <c r="O76" s="3379"/>
      <c r="P76" s="85"/>
      <c r="Q76" s="86"/>
      <c r="R76" s="86"/>
      <c r="S76" s="86"/>
      <c r="T76" s="86"/>
      <c r="U76" s="86"/>
      <c r="V76" s="86"/>
      <c r="W76" s="86"/>
      <c r="X76" s="86"/>
      <c r="Y76" s="86"/>
      <c r="Z76" s="87"/>
    </row>
    <row r="77" spans="1:26" s="1" customFormat="1" ht="21">
      <c r="A77" s="41"/>
      <c r="B77" s="42"/>
      <c r="C77" s="42"/>
      <c r="D77" s="42"/>
      <c r="E77" s="109"/>
      <c r="F77" s="80"/>
      <c r="G77" s="142"/>
      <c r="H77" s="80"/>
      <c r="I77" s="80"/>
      <c r="J77" s="132">
        <v>4</v>
      </c>
      <c r="K77" s="127" t="s">
        <v>155</v>
      </c>
      <c r="L77" s="48">
        <v>2437</v>
      </c>
      <c r="M77" s="56" t="s">
        <v>154</v>
      </c>
      <c r="N77" s="3382"/>
      <c r="O77" s="3379"/>
      <c r="P77" s="88"/>
      <c r="Q77" s="89"/>
      <c r="R77" s="89"/>
      <c r="S77" s="89"/>
      <c r="T77" s="89"/>
      <c r="U77" s="89"/>
      <c r="V77" s="89"/>
      <c r="W77" s="89"/>
      <c r="X77" s="89"/>
      <c r="Y77" s="89"/>
      <c r="Z77" s="90"/>
    </row>
    <row r="78" spans="1:26" s="1" customFormat="1" ht="21">
      <c r="A78" s="164"/>
      <c r="B78" s="42"/>
      <c r="C78" s="42"/>
      <c r="D78" s="42"/>
      <c r="E78" s="109"/>
      <c r="F78" s="80"/>
      <c r="G78" s="142"/>
      <c r="H78" s="82">
        <v>3</v>
      </c>
      <c r="I78" s="127" t="s">
        <v>156</v>
      </c>
      <c r="J78" s="83">
        <v>1</v>
      </c>
      <c r="K78" s="84" t="s">
        <v>156</v>
      </c>
      <c r="L78" s="55">
        <v>2788</v>
      </c>
      <c r="M78" s="56" t="s">
        <v>157</v>
      </c>
      <c r="N78" s="3381">
        <v>5233</v>
      </c>
      <c r="O78" s="3379"/>
      <c r="P78" s="57"/>
      <c r="Q78" s="58"/>
      <c r="R78" s="58"/>
      <c r="S78" s="58" t="s">
        <v>34</v>
      </c>
      <c r="T78" s="58"/>
      <c r="U78" s="58"/>
      <c r="V78" s="58"/>
      <c r="W78" s="58"/>
      <c r="X78" s="58"/>
      <c r="Y78" s="58"/>
      <c r="Z78" s="59"/>
    </row>
    <row r="79" spans="1:26" s="1" customFormat="1" ht="21.75" thickBot="1">
      <c r="A79" s="60"/>
      <c r="B79" s="61"/>
      <c r="C79" s="61"/>
      <c r="D79" s="61"/>
      <c r="E79" s="121"/>
      <c r="F79" s="17"/>
      <c r="G79" s="122"/>
      <c r="H79" s="18"/>
      <c r="I79" s="17"/>
      <c r="J79" s="63">
        <v>2</v>
      </c>
      <c r="K79" s="130" t="s">
        <v>158</v>
      </c>
      <c r="L79" s="65">
        <v>2445</v>
      </c>
      <c r="M79" s="66" t="s">
        <v>157</v>
      </c>
      <c r="N79" s="3380"/>
      <c r="O79" s="3380"/>
      <c r="P79" s="67"/>
      <c r="Q79" s="68"/>
      <c r="R79" s="68"/>
      <c r="S79" s="68"/>
      <c r="T79" s="68"/>
      <c r="U79" s="68"/>
      <c r="V79" s="68"/>
      <c r="W79" s="68"/>
      <c r="X79" s="68"/>
      <c r="Y79" s="68"/>
      <c r="Z79" s="69"/>
    </row>
    <row r="80" spans="1:26" s="1" customFormat="1" ht="21">
      <c r="A80" s="102" t="s">
        <v>28</v>
      </c>
      <c r="B80" s="31" t="s">
        <v>159</v>
      </c>
      <c r="C80" s="30" t="s">
        <v>160</v>
      </c>
      <c r="D80" s="28">
        <v>11</v>
      </c>
      <c r="E80" s="29" t="s">
        <v>161</v>
      </c>
      <c r="F80" s="71" t="s">
        <v>162</v>
      </c>
      <c r="G80" s="31">
        <v>3</v>
      </c>
      <c r="H80" s="11">
        <v>1</v>
      </c>
      <c r="I80" s="71" t="s">
        <v>162</v>
      </c>
      <c r="J80" s="74">
        <v>1</v>
      </c>
      <c r="K80" s="75" t="s">
        <v>163</v>
      </c>
      <c r="L80" s="124">
        <v>7457</v>
      </c>
      <c r="M80" s="76" t="s">
        <v>164</v>
      </c>
      <c r="N80" s="3378">
        <v>10265</v>
      </c>
      <c r="O80" s="3378">
        <v>31520</v>
      </c>
      <c r="P80" s="77"/>
      <c r="Q80" s="78"/>
      <c r="R80" s="78"/>
      <c r="S80" s="78"/>
      <c r="T80" s="78" t="s">
        <v>34</v>
      </c>
      <c r="U80" s="78"/>
      <c r="V80" s="78"/>
      <c r="W80" s="78"/>
      <c r="X80" s="78"/>
      <c r="Y80" s="78"/>
      <c r="Z80" s="79"/>
    </row>
    <row r="81" spans="1:26" s="1" customFormat="1" ht="21">
      <c r="A81" s="41"/>
      <c r="B81" s="125"/>
      <c r="C81" s="125"/>
      <c r="D81" s="105"/>
      <c r="E81" s="43"/>
      <c r="F81" s="125"/>
      <c r="G81" s="125"/>
      <c r="H81" s="44"/>
      <c r="I81" s="80"/>
      <c r="J81" s="83">
        <v>2</v>
      </c>
      <c r="K81" s="54" t="s">
        <v>165</v>
      </c>
      <c r="L81" s="55">
        <v>674</v>
      </c>
      <c r="M81" s="56" t="s">
        <v>164</v>
      </c>
      <c r="N81" s="3379"/>
      <c r="O81" s="3379"/>
      <c r="P81" s="85"/>
      <c r="Q81" s="86"/>
      <c r="R81" s="86"/>
      <c r="S81" s="86"/>
      <c r="T81" s="86"/>
      <c r="U81" s="86"/>
      <c r="V81" s="86"/>
      <c r="W81" s="86"/>
      <c r="X81" s="86"/>
      <c r="Y81" s="86"/>
      <c r="Z81" s="87"/>
    </row>
    <row r="82" spans="1:26" s="1" customFormat="1" ht="21">
      <c r="A82" s="41"/>
      <c r="B82" s="125"/>
      <c r="C82" s="125"/>
      <c r="D82" s="105"/>
      <c r="E82" s="43"/>
      <c r="F82" s="125"/>
      <c r="G82" s="125"/>
      <c r="H82" s="44"/>
      <c r="I82" s="80"/>
      <c r="J82" s="132">
        <v>3</v>
      </c>
      <c r="K82" s="54" t="s">
        <v>166</v>
      </c>
      <c r="L82" s="56">
        <v>2134</v>
      </c>
      <c r="M82" s="56" t="s">
        <v>167</v>
      </c>
      <c r="N82" s="3382"/>
      <c r="O82" s="3379"/>
      <c r="P82" s="88"/>
      <c r="Q82" s="89"/>
      <c r="R82" s="89"/>
      <c r="S82" s="89"/>
      <c r="T82" s="89"/>
      <c r="U82" s="89"/>
      <c r="V82" s="89"/>
      <c r="W82" s="89"/>
      <c r="X82" s="89"/>
      <c r="Y82" s="89"/>
      <c r="Z82" s="90"/>
    </row>
    <row r="83" spans="1:26" s="1" customFormat="1" ht="21">
      <c r="A83" s="164"/>
      <c r="B83" s="125"/>
      <c r="C83" s="125"/>
      <c r="D83" s="105"/>
      <c r="E83" s="43"/>
      <c r="F83" s="125"/>
      <c r="G83" s="125"/>
      <c r="H83" s="44">
        <v>2</v>
      </c>
      <c r="I83" s="54" t="s">
        <v>168</v>
      </c>
      <c r="J83" s="83">
        <v>1</v>
      </c>
      <c r="K83" s="54" t="s">
        <v>168</v>
      </c>
      <c r="L83" s="55">
        <v>6341</v>
      </c>
      <c r="M83" s="56" t="s">
        <v>169</v>
      </c>
      <c r="N83" s="3381">
        <v>8225</v>
      </c>
      <c r="O83" s="3379"/>
      <c r="P83" s="57"/>
      <c r="Q83" s="58"/>
      <c r="R83" s="58"/>
      <c r="S83" s="58"/>
      <c r="T83" s="58" t="s">
        <v>34</v>
      </c>
      <c r="U83" s="58"/>
      <c r="V83" s="58"/>
      <c r="W83" s="58"/>
      <c r="X83" s="58"/>
      <c r="Y83" s="58"/>
      <c r="Z83" s="59"/>
    </row>
    <row r="84" spans="1:26" s="1" customFormat="1" ht="21">
      <c r="A84" s="41"/>
      <c r="B84" s="125"/>
      <c r="C84" s="125"/>
      <c r="D84" s="105"/>
      <c r="E84" s="43"/>
      <c r="F84" s="125"/>
      <c r="G84" s="125"/>
      <c r="H84" s="44"/>
      <c r="I84" s="80"/>
      <c r="J84" s="111">
        <v>2</v>
      </c>
      <c r="K84" s="52" t="s">
        <v>170</v>
      </c>
      <c r="L84" s="48">
        <v>1884</v>
      </c>
      <c r="M84" s="56" t="s">
        <v>169</v>
      </c>
      <c r="N84" s="3382"/>
      <c r="O84" s="3379"/>
      <c r="P84" s="88"/>
      <c r="Q84" s="89"/>
      <c r="R84" s="89"/>
      <c r="S84" s="89"/>
      <c r="T84" s="89"/>
      <c r="U84" s="89"/>
      <c r="V84" s="89"/>
      <c r="W84" s="89"/>
      <c r="X84" s="89"/>
      <c r="Y84" s="89"/>
      <c r="Z84" s="90"/>
    </row>
    <row r="85" spans="1:26" s="1" customFormat="1" ht="21">
      <c r="A85" s="164"/>
      <c r="B85" s="125"/>
      <c r="C85" s="125"/>
      <c r="D85" s="105"/>
      <c r="E85" s="43"/>
      <c r="F85" s="125"/>
      <c r="G85" s="125"/>
      <c r="H85" s="44">
        <v>3</v>
      </c>
      <c r="I85" s="52" t="s">
        <v>160</v>
      </c>
      <c r="J85" s="113">
        <v>1</v>
      </c>
      <c r="K85" s="84" t="s">
        <v>160</v>
      </c>
      <c r="L85" s="56">
        <v>8059</v>
      </c>
      <c r="M85" s="56" t="s">
        <v>171</v>
      </c>
      <c r="N85" s="3381">
        <v>13030</v>
      </c>
      <c r="O85" s="3379"/>
      <c r="P85" s="57"/>
      <c r="Q85" s="58"/>
      <c r="R85" s="58"/>
      <c r="S85" s="58"/>
      <c r="T85" s="58" t="s">
        <v>34</v>
      </c>
      <c r="U85" s="58"/>
      <c r="V85" s="58"/>
      <c r="W85" s="58"/>
      <c r="X85" s="58"/>
      <c r="Y85" s="58"/>
      <c r="Z85" s="59"/>
    </row>
    <row r="86" spans="1:26" s="1" customFormat="1" ht="21.75" thickBot="1">
      <c r="A86" s="60"/>
      <c r="B86" s="61"/>
      <c r="C86" s="61"/>
      <c r="D86" s="61"/>
      <c r="E86" s="121"/>
      <c r="F86" s="61"/>
      <c r="G86" s="61"/>
      <c r="H86" s="21"/>
      <c r="I86" s="17"/>
      <c r="J86" s="63">
        <v>2</v>
      </c>
      <c r="K86" s="64" t="s">
        <v>172</v>
      </c>
      <c r="L86" s="66">
        <v>4971</v>
      </c>
      <c r="M86" s="66" t="s">
        <v>167</v>
      </c>
      <c r="N86" s="3380"/>
      <c r="O86" s="3380"/>
      <c r="P86" s="67"/>
      <c r="Q86" s="68"/>
      <c r="R86" s="68"/>
      <c r="S86" s="68"/>
      <c r="T86" s="68"/>
      <c r="U86" s="68"/>
      <c r="V86" s="68"/>
      <c r="W86" s="68"/>
      <c r="X86" s="68"/>
      <c r="Y86" s="68"/>
      <c r="Z86" s="69"/>
    </row>
    <row r="87" spans="1:26" s="1" customFormat="1" ht="21">
      <c r="A87" s="102" t="s">
        <v>28</v>
      </c>
      <c r="B87" s="31" t="s">
        <v>173</v>
      </c>
      <c r="C87" s="33" t="s">
        <v>174</v>
      </c>
      <c r="D87" s="165">
        <v>12</v>
      </c>
      <c r="E87" s="29" t="s">
        <v>175</v>
      </c>
      <c r="F87" s="71" t="s">
        <v>176</v>
      </c>
      <c r="G87" s="31">
        <v>3</v>
      </c>
      <c r="H87" s="28">
        <v>1</v>
      </c>
      <c r="I87" s="71" t="s">
        <v>176</v>
      </c>
      <c r="J87" s="74">
        <v>1</v>
      </c>
      <c r="K87" s="75" t="s">
        <v>176</v>
      </c>
      <c r="L87" s="76">
        <v>4670</v>
      </c>
      <c r="M87" s="76" t="s">
        <v>177</v>
      </c>
      <c r="N87" s="3378">
        <v>10799</v>
      </c>
      <c r="O87" s="3378">
        <v>29297</v>
      </c>
      <c r="P87" s="77"/>
      <c r="Q87" s="78"/>
      <c r="R87" s="78"/>
      <c r="S87" s="78"/>
      <c r="T87" s="78" t="s">
        <v>34</v>
      </c>
      <c r="U87" s="78"/>
      <c r="V87" s="78"/>
      <c r="W87" s="78"/>
      <c r="X87" s="78"/>
      <c r="Y87" s="78"/>
      <c r="Z87" s="79"/>
    </row>
    <row r="88" spans="1:26" s="1" customFormat="1" ht="21">
      <c r="A88" s="104"/>
      <c r="B88" s="125"/>
      <c r="C88" s="139"/>
      <c r="D88" s="156"/>
      <c r="E88" s="43"/>
      <c r="F88" s="139"/>
      <c r="G88" s="125"/>
      <c r="H88" s="105"/>
      <c r="I88" s="166"/>
      <c r="J88" s="132">
        <v>2</v>
      </c>
      <c r="K88" s="84" t="s">
        <v>178</v>
      </c>
      <c r="L88" s="56">
        <v>6129</v>
      </c>
      <c r="M88" s="56" t="s">
        <v>177</v>
      </c>
      <c r="N88" s="3382"/>
      <c r="O88" s="3379"/>
      <c r="P88" s="88"/>
      <c r="Q88" s="89"/>
      <c r="R88" s="89"/>
      <c r="S88" s="89"/>
      <c r="T88" s="89"/>
      <c r="U88" s="89"/>
      <c r="V88" s="89"/>
      <c r="W88" s="89"/>
      <c r="X88" s="89"/>
      <c r="Y88" s="89"/>
      <c r="Z88" s="90"/>
    </row>
    <row r="89" spans="1:26" s="1" customFormat="1" ht="21">
      <c r="A89" s="104"/>
      <c r="B89" s="125"/>
      <c r="C89" s="139"/>
      <c r="D89" s="156"/>
      <c r="E89" s="43"/>
      <c r="F89" s="139"/>
      <c r="G89" s="156"/>
      <c r="H89" s="158">
        <v>2</v>
      </c>
      <c r="I89" s="45" t="s">
        <v>174</v>
      </c>
      <c r="J89" s="83">
        <v>1</v>
      </c>
      <c r="K89" s="54" t="s">
        <v>174</v>
      </c>
      <c r="L89" s="56">
        <v>9832</v>
      </c>
      <c r="M89" s="56" t="s">
        <v>173</v>
      </c>
      <c r="N89" s="153">
        <v>9832</v>
      </c>
      <c r="O89" s="3379"/>
      <c r="P89" s="3"/>
      <c r="Q89" s="2"/>
      <c r="R89" s="2"/>
      <c r="S89" s="2"/>
      <c r="T89" s="58" t="s">
        <v>34</v>
      </c>
      <c r="U89" s="2"/>
      <c r="V89" s="2"/>
      <c r="W89" s="2"/>
      <c r="X89" s="2"/>
      <c r="Y89" s="2"/>
      <c r="Z89" s="50"/>
    </row>
    <row r="90" spans="1:26" s="1" customFormat="1" ht="21">
      <c r="A90" s="104"/>
      <c r="B90" s="125"/>
      <c r="C90" s="139"/>
      <c r="D90" s="156"/>
      <c r="E90" s="43"/>
      <c r="F90" s="139"/>
      <c r="G90" s="156"/>
      <c r="H90" s="94">
        <v>3</v>
      </c>
      <c r="I90" s="52" t="s">
        <v>179</v>
      </c>
      <c r="J90" s="113">
        <v>1</v>
      </c>
      <c r="K90" s="54" t="s">
        <v>179</v>
      </c>
      <c r="L90" s="56">
        <v>4211</v>
      </c>
      <c r="M90" s="56" t="s">
        <v>180</v>
      </c>
      <c r="N90" s="3381">
        <v>8666</v>
      </c>
      <c r="O90" s="3379"/>
      <c r="P90" s="57"/>
      <c r="Q90" s="58"/>
      <c r="R90" s="58"/>
      <c r="S90" s="58"/>
      <c r="T90" s="58" t="s">
        <v>34</v>
      </c>
      <c r="U90" s="58"/>
      <c r="V90" s="58"/>
      <c r="W90" s="58"/>
      <c r="X90" s="58"/>
      <c r="Y90" s="58"/>
      <c r="Z90" s="59"/>
    </row>
    <row r="91" spans="1:26" s="1" customFormat="1" ht="21">
      <c r="A91" s="104"/>
      <c r="B91" s="125"/>
      <c r="C91" s="139"/>
      <c r="D91" s="156"/>
      <c r="E91" s="43"/>
      <c r="F91" s="139"/>
      <c r="G91" s="156"/>
      <c r="H91" s="158"/>
      <c r="I91" s="80"/>
      <c r="J91" s="83">
        <v>2</v>
      </c>
      <c r="K91" s="84" t="s">
        <v>181</v>
      </c>
      <c r="L91" s="56">
        <v>3100</v>
      </c>
      <c r="M91" s="56" t="s">
        <v>182</v>
      </c>
      <c r="N91" s="3379"/>
      <c r="O91" s="3379"/>
      <c r="P91" s="85"/>
      <c r="Q91" s="86"/>
      <c r="R91" s="86"/>
      <c r="S91" s="86"/>
      <c r="T91" s="86"/>
      <c r="U91" s="86"/>
      <c r="V91" s="86"/>
      <c r="W91" s="86"/>
      <c r="X91" s="86"/>
      <c r="Y91" s="86"/>
      <c r="Z91" s="87"/>
    </row>
    <row r="92" spans="1:26" s="1" customFormat="1" ht="21.75" thickBot="1">
      <c r="A92" s="120"/>
      <c r="B92" s="167"/>
      <c r="C92" s="154"/>
      <c r="D92" s="168"/>
      <c r="E92" s="62"/>
      <c r="F92" s="154"/>
      <c r="G92" s="168"/>
      <c r="H92" s="169"/>
      <c r="I92" s="17"/>
      <c r="J92" s="63">
        <v>3</v>
      </c>
      <c r="K92" s="130" t="s">
        <v>183</v>
      </c>
      <c r="L92" s="66">
        <v>1355</v>
      </c>
      <c r="M92" s="66" t="s">
        <v>182</v>
      </c>
      <c r="N92" s="3380"/>
      <c r="O92" s="3379"/>
      <c r="P92" s="67"/>
      <c r="Q92" s="68"/>
      <c r="R92" s="68"/>
      <c r="S92" s="68"/>
      <c r="T92" s="68"/>
      <c r="U92" s="68"/>
      <c r="V92" s="68"/>
      <c r="W92" s="68"/>
      <c r="X92" s="68"/>
      <c r="Y92" s="68"/>
      <c r="Z92" s="69"/>
    </row>
    <row r="93" spans="1:26" s="1" customFormat="1" ht="21">
      <c r="A93" s="102" t="s">
        <v>28</v>
      </c>
      <c r="B93" s="31" t="s">
        <v>184</v>
      </c>
      <c r="C93" s="26" t="s">
        <v>185</v>
      </c>
      <c r="D93" s="28">
        <v>13</v>
      </c>
      <c r="E93" s="29" t="s">
        <v>186</v>
      </c>
      <c r="F93" s="27" t="s">
        <v>187</v>
      </c>
      <c r="G93" s="31">
        <v>3</v>
      </c>
      <c r="H93" s="11">
        <v>1</v>
      </c>
      <c r="I93" s="170" t="s">
        <v>187</v>
      </c>
      <c r="J93" s="74">
        <v>1</v>
      </c>
      <c r="K93" s="170" t="s">
        <v>187</v>
      </c>
      <c r="L93" s="36">
        <v>7426</v>
      </c>
      <c r="M93" s="36" t="s">
        <v>188</v>
      </c>
      <c r="N93" s="171">
        <v>7426</v>
      </c>
      <c r="O93" s="3395">
        <v>27588</v>
      </c>
      <c r="P93" s="38"/>
      <c r="Q93" s="39"/>
      <c r="R93" s="39"/>
      <c r="S93" s="39"/>
      <c r="T93" s="78" t="s">
        <v>34</v>
      </c>
      <c r="U93" s="39"/>
      <c r="V93" s="39"/>
      <c r="W93" s="39"/>
      <c r="X93" s="39"/>
      <c r="Y93" s="39"/>
      <c r="Z93" s="40"/>
    </row>
    <row r="94" spans="1:26" s="1" customFormat="1" ht="21">
      <c r="A94" s="41"/>
      <c r="B94" s="42"/>
      <c r="C94" s="42"/>
      <c r="D94" s="42"/>
      <c r="E94" s="109"/>
      <c r="F94" s="42"/>
      <c r="G94" s="42"/>
      <c r="H94" s="44">
        <v>2</v>
      </c>
      <c r="I94" s="52" t="s">
        <v>185</v>
      </c>
      <c r="J94" s="132">
        <v>1</v>
      </c>
      <c r="K94" s="52" t="s">
        <v>185</v>
      </c>
      <c r="L94" s="48">
        <v>10465</v>
      </c>
      <c r="M94" s="48" t="s">
        <v>184</v>
      </c>
      <c r="N94" s="172">
        <v>10465</v>
      </c>
      <c r="O94" s="3386"/>
      <c r="P94" s="3"/>
      <c r="Q94" s="2"/>
      <c r="R94" s="2"/>
      <c r="S94" s="2"/>
      <c r="T94" s="58" t="s">
        <v>34</v>
      </c>
      <c r="U94" s="2"/>
      <c r="V94" s="2"/>
      <c r="W94" s="2"/>
      <c r="X94" s="2"/>
      <c r="Y94" s="2"/>
      <c r="Z94" s="50"/>
    </row>
    <row r="95" spans="1:26" s="1" customFormat="1" ht="21">
      <c r="A95" s="41"/>
      <c r="B95" s="42"/>
      <c r="C95" s="42"/>
      <c r="D95" s="42"/>
      <c r="E95" s="109"/>
      <c r="F95" s="42"/>
      <c r="G95" s="42"/>
      <c r="H95" s="129">
        <v>3</v>
      </c>
      <c r="I95" s="52" t="s">
        <v>189</v>
      </c>
      <c r="J95" s="83">
        <v>1</v>
      </c>
      <c r="K95" s="54" t="s">
        <v>189</v>
      </c>
      <c r="L95" s="56">
        <v>4982</v>
      </c>
      <c r="M95" s="56" t="s">
        <v>190</v>
      </c>
      <c r="N95" s="3390">
        <v>9697</v>
      </c>
      <c r="O95" s="3386"/>
      <c r="P95" s="57"/>
      <c r="Q95" s="58"/>
      <c r="R95" s="58"/>
      <c r="S95" s="58"/>
      <c r="T95" s="58" t="s">
        <v>34</v>
      </c>
      <c r="U95" s="58"/>
      <c r="V95" s="58"/>
      <c r="W95" s="58"/>
      <c r="X95" s="58"/>
      <c r="Y95" s="58"/>
      <c r="Z95" s="59"/>
    </row>
    <row r="96" spans="1:26" s="1" customFormat="1" ht="21">
      <c r="A96" s="41"/>
      <c r="B96" s="173"/>
      <c r="C96" s="173"/>
      <c r="D96" s="173"/>
      <c r="E96" s="174"/>
      <c r="F96" s="173"/>
      <c r="G96" s="173"/>
      <c r="H96" s="173"/>
      <c r="I96" s="91"/>
      <c r="J96" s="175">
        <v>2</v>
      </c>
      <c r="K96" s="84" t="s">
        <v>191</v>
      </c>
      <c r="L96" s="56">
        <v>2966</v>
      </c>
      <c r="M96" s="56" t="s">
        <v>192</v>
      </c>
      <c r="N96" s="3393"/>
      <c r="O96" s="3386"/>
      <c r="P96" s="85"/>
      <c r="Q96" s="86"/>
      <c r="R96" s="86"/>
      <c r="S96" s="86"/>
      <c r="T96" s="86"/>
      <c r="U96" s="86"/>
      <c r="V96" s="86"/>
      <c r="W96" s="86"/>
      <c r="X96" s="86"/>
      <c r="Y96" s="86"/>
      <c r="Z96" s="87"/>
    </row>
    <row r="97" spans="1:26" s="1" customFormat="1" ht="21.75" thickBot="1">
      <c r="A97" s="60"/>
      <c r="B97" s="61"/>
      <c r="C97" s="61"/>
      <c r="D97" s="61"/>
      <c r="E97" s="121"/>
      <c r="F97" s="61"/>
      <c r="G97" s="61"/>
      <c r="H97" s="21"/>
      <c r="I97" s="17"/>
      <c r="J97" s="63">
        <v>3</v>
      </c>
      <c r="K97" s="130" t="s">
        <v>152</v>
      </c>
      <c r="L97" s="66">
        <v>1749</v>
      </c>
      <c r="M97" s="66" t="s">
        <v>192</v>
      </c>
      <c r="N97" s="3391"/>
      <c r="O97" s="3396"/>
      <c r="P97" s="67"/>
      <c r="Q97" s="68"/>
      <c r="R97" s="68"/>
      <c r="S97" s="68"/>
      <c r="T97" s="68"/>
      <c r="U97" s="68"/>
      <c r="V97" s="68"/>
      <c r="W97" s="68"/>
      <c r="X97" s="68"/>
      <c r="Y97" s="68"/>
      <c r="Z97" s="69"/>
    </row>
    <row r="98" spans="1:26" s="1" customFormat="1" ht="21">
      <c r="A98" s="102" t="s">
        <v>28</v>
      </c>
      <c r="B98" s="31" t="s">
        <v>193</v>
      </c>
      <c r="C98" s="27" t="s">
        <v>194</v>
      </c>
      <c r="D98" s="28">
        <v>14</v>
      </c>
      <c r="E98" s="29" t="s">
        <v>195</v>
      </c>
      <c r="F98" s="71" t="s">
        <v>196</v>
      </c>
      <c r="G98" s="70">
        <v>3</v>
      </c>
      <c r="H98" s="7">
        <v>1</v>
      </c>
      <c r="I98" s="71" t="s">
        <v>196</v>
      </c>
      <c r="J98" s="74">
        <v>1</v>
      </c>
      <c r="K98" s="75" t="s">
        <v>196</v>
      </c>
      <c r="L98" s="76">
        <v>8056</v>
      </c>
      <c r="M98" s="76" t="s">
        <v>193</v>
      </c>
      <c r="N98" s="3378">
        <v>13105</v>
      </c>
      <c r="O98" s="3379">
        <v>32174</v>
      </c>
      <c r="P98" s="77"/>
      <c r="Q98" s="78"/>
      <c r="R98" s="78"/>
      <c r="S98" s="78"/>
      <c r="T98" s="78"/>
      <c r="U98" s="78" t="s">
        <v>34</v>
      </c>
      <c r="V98" s="78"/>
      <c r="W98" s="78"/>
      <c r="X98" s="78"/>
      <c r="Y98" s="78"/>
      <c r="Z98" s="79"/>
    </row>
    <row r="99" spans="1:26" s="1" customFormat="1" ht="21">
      <c r="A99" s="41"/>
      <c r="B99" s="125"/>
      <c r="C99" s="125"/>
      <c r="D99" s="105"/>
      <c r="E99" s="43"/>
      <c r="F99" s="125"/>
      <c r="G99" s="125"/>
      <c r="H99" s="158"/>
      <c r="I99" s="140"/>
      <c r="J99" s="132">
        <v>2</v>
      </c>
      <c r="K99" s="54" t="s">
        <v>197</v>
      </c>
      <c r="L99" s="56">
        <v>5049</v>
      </c>
      <c r="M99" s="56" t="s">
        <v>198</v>
      </c>
      <c r="N99" s="3382"/>
      <c r="O99" s="3379"/>
      <c r="P99" s="88"/>
      <c r="Q99" s="89"/>
      <c r="R99" s="89"/>
      <c r="S99" s="89"/>
      <c r="T99" s="89"/>
      <c r="U99" s="89"/>
      <c r="V99" s="89"/>
      <c r="W99" s="89"/>
      <c r="X99" s="89"/>
      <c r="Y99" s="89"/>
      <c r="Z99" s="90"/>
    </row>
    <row r="100" spans="1:26" s="1" customFormat="1" ht="21">
      <c r="A100" s="41"/>
      <c r="B100" s="42"/>
      <c r="C100" s="42"/>
      <c r="D100" s="42"/>
      <c r="E100" s="109"/>
      <c r="F100" s="42"/>
      <c r="G100" s="42"/>
      <c r="H100" s="129">
        <v>2</v>
      </c>
      <c r="I100" s="52" t="s">
        <v>199</v>
      </c>
      <c r="J100" s="113">
        <v>1</v>
      </c>
      <c r="K100" s="54" t="s">
        <v>199</v>
      </c>
      <c r="L100" s="56">
        <v>5888</v>
      </c>
      <c r="M100" s="56" t="s">
        <v>200</v>
      </c>
      <c r="N100" s="3381">
        <v>7124</v>
      </c>
      <c r="O100" s="3379"/>
      <c r="P100" s="57"/>
      <c r="Q100" s="58"/>
      <c r="R100" s="58"/>
      <c r="S100" s="58"/>
      <c r="T100" s="58"/>
      <c r="U100" s="58" t="s">
        <v>34</v>
      </c>
      <c r="V100" s="58"/>
      <c r="W100" s="58"/>
      <c r="X100" s="58"/>
      <c r="Y100" s="58"/>
      <c r="Z100" s="59"/>
    </row>
    <row r="101" spans="1:26" s="1" customFormat="1" ht="21">
      <c r="A101" s="41"/>
      <c r="B101" s="42"/>
      <c r="C101" s="42"/>
      <c r="D101" s="42"/>
      <c r="E101" s="109"/>
      <c r="F101" s="42"/>
      <c r="G101" s="42"/>
      <c r="H101" s="44"/>
      <c r="I101" s="80"/>
      <c r="J101" s="111">
        <v>2</v>
      </c>
      <c r="K101" s="54" t="s">
        <v>201</v>
      </c>
      <c r="L101" s="56">
        <v>1236</v>
      </c>
      <c r="M101" s="56" t="s">
        <v>200</v>
      </c>
      <c r="N101" s="3382"/>
      <c r="O101" s="3379"/>
      <c r="P101" s="88"/>
      <c r="Q101" s="89"/>
      <c r="R101" s="89"/>
      <c r="S101" s="89"/>
      <c r="T101" s="89"/>
      <c r="U101" s="89"/>
      <c r="V101" s="89"/>
      <c r="W101" s="89"/>
      <c r="X101" s="89"/>
      <c r="Y101" s="89"/>
      <c r="Z101" s="90"/>
    </row>
    <row r="102" spans="1:26" s="1" customFormat="1" ht="21">
      <c r="A102" s="41"/>
      <c r="B102" s="125"/>
      <c r="C102" s="125"/>
      <c r="D102" s="125"/>
      <c r="E102" s="43"/>
      <c r="F102" s="42"/>
      <c r="G102" s="42"/>
      <c r="H102" s="176">
        <v>3</v>
      </c>
      <c r="I102" s="52" t="s">
        <v>202</v>
      </c>
      <c r="J102" s="177">
        <v>1</v>
      </c>
      <c r="K102" s="54" t="s">
        <v>202</v>
      </c>
      <c r="L102" s="56">
        <v>3887</v>
      </c>
      <c r="M102" s="56" t="s">
        <v>203</v>
      </c>
      <c r="N102" s="3381">
        <v>11945</v>
      </c>
      <c r="O102" s="3379"/>
      <c r="P102" s="57"/>
      <c r="Q102" s="58"/>
      <c r="R102" s="58"/>
      <c r="S102" s="58"/>
      <c r="T102" s="58"/>
      <c r="U102" s="58" t="s">
        <v>34</v>
      </c>
      <c r="V102" s="58"/>
      <c r="W102" s="58"/>
      <c r="X102" s="58"/>
      <c r="Y102" s="58"/>
      <c r="Z102" s="59"/>
    </row>
    <row r="103" spans="1:26" s="1" customFormat="1" ht="21">
      <c r="A103" s="41"/>
      <c r="B103" s="42"/>
      <c r="C103" s="42"/>
      <c r="D103" s="42"/>
      <c r="E103" s="109"/>
      <c r="F103" s="42"/>
      <c r="G103" s="42"/>
      <c r="H103" s="44"/>
      <c r="I103" s="80"/>
      <c r="J103" s="83">
        <v>2</v>
      </c>
      <c r="K103" s="54" t="s">
        <v>204</v>
      </c>
      <c r="L103" s="56">
        <v>4742</v>
      </c>
      <c r="M103" s="56" t="s">
        <v>203</v>
      </c>
      <c r="N103" s="3379"/>
      <c r="O103" s="3379"/>
      <c r="P103" s="85"/>
      <c r="Q103" s="86"/>
      <c r="R103" s="86"/>
      <c r="S103" s="86"/>
      <c r="T103" s="86"/>
      <c r="U103" s="86"/>
      <c r="V103" s="86"/>
      <c r="W103" s="86"/>
      <c r="X103" s="86"/>
      <c r="Y103" s="86"/>
      <c r="Z103" s="87"/>
    </row>
    <row r="104" spans="1:26" s="1" customFormat="1" ht="21">
      <c r="A104" s="41"/>
      <c r="B104" s="42"/>
      <c r="C104" s="42"/>
      <c r="D104" s="42"/>
      <c r="E104" s="109"/>
      <c r="F104" s="42"/>
      <c r="G104" s="42"/>
      <c r="H104" s="44"/>
      <c r="I104" s="80"/>
      <c r="J104" s="83">
        <v>3</v>
      </c>
      <c r="K104" s="54" t="s">
        <v>205</v>
      </c>
      <c r="L104" s="56">
        <v>2226</v>
      </c>
      <c r="M104" s="56" t="s">
        <v>206</v>
      </c>
      <c r="N104" s="3379"/>
      <c r="O104" s="3379"/>
      <c r="P104" s="85"/>
      <c r="Q104" s="86"/>
      <c r="R104" s="86"/>
      <c r="S104" s="86"/>
      <c r="T104" s="86"/>
      <c r="U104" s="86"/>
      <c r="V104" s="86"/>
      <c r="W104" s="86"/>
      <c r="X104" s="86"/>
      <c r="Y104" s="86"/>
      <c r="Z104" s="87"/>
    </row>
    <row r="105" spans="1:26" s="1" customFormat="1" ht="21.75" thickBot="1">
      <c r="A105" s="60"/>
      <c r="B105" s="61"/>
      <c r="C105" s="61"/>
      <c r="D105" s="61"/>
      <c r="E105" s="121"/>
      <c r="F105" s="61"/>
      <c r="G105" s="61"/>
      <c r="H105" s="21"/>
      <c r="I105" s="178"/>
      <c r="J105" s="63">
        <v>4</v>
      </c>
      <c r="K105" s="64" t="s">
        <v>207</v>
      </c>
      <c r="L105" s="66">
        <v>1090</v>
      </c>
      <c r="M105" s="66" t="s">
        <v>206</v>
      </c>
      <c r="N105" s="3380"/>
      <c r="O105" s="3380"/>
      <c r="P105" s="67"/>
      <c r="Q105" s="68"/>
      <c r="R105" s="68"/>
      <c r="S105" s="68"/>
      <c r="T105" s="68"/>
      <c r="U105" s="68"/>
      <c r="V105" s="68"/>
      <c r="W105" s="68"/>
      <c r="X105" s="68"/>
      <c r="Y105" s="68"/>
      <c r="Z105" s="69"/>
    </row>
    <row r="106" spans="1:26" s="1" customFormat="1" ht="21">
      <c r="A106" s="102" t="s">
        <v>28</v>
      </c>
      <c r="B106" s="179" t="s">
        <v>29</v>
      </c>
      <c r="C106" s="31" t="s">
        <v>30</v>
      </c>
      <c r="D106" s="72">
        <v>15</v>
      </c>
      <c r="E106" s="29" t="s">
        <v>208</v>
      </c>
      <c r="F106" s="27" t="s">
        <v>209</v>
      </c>
      <c r="G106" s="31">
        <v>3</v>
      </c>
      <c r="H106" s="11">
        <v>1</v>
      </c>
      <c r="I106" s="71" t="s">
        <v>209</v>
      </c>
      <c r="J106" s="74">
        <v>1</v>
      </c>
      <c r="K106" s="75" t="s">
        <v>209</v>
      </c>
      <c r="L106" s="124">
        <v>12896</v>
      </c>
      <c r="M106" s="76" t="s">
        <v>210</v>
      </c>
      <c r="N106" s="180">
        <v>12896</v>
      </c>
      <c r="O106" s="3378">
        <v>40324</v>
      </c>
      <c r="P106" s="38"/>
      <c r="Q106" s="39"/>
      <c r="R106" s="39"/>
      <c r="S106" s="39"/>
      <c r="T106" s="39"/>
      <c r="U106" s="78" t="s">
        <v>34</v>
      </c>
      <c r="V106" s="39"/>
      <c r="W106" s="39"/>
      <c r="X106" s="39"/>
      <c r="Y106" s="39"/>
      <c r="Z106" s="40"/>
    </row>
    <row r="107" spans="1:26" s="1" customFormat="1" ht="21">
      <c r="A107" s="104"/>
      <c r="B107" s="42"/>
      <c r="C107" s="80"/>
      <c r="D107" s="80"/>
      <c r="E107" s="81"/>
      <c r="F107" s="42"/>
      <c r="G107" s="42"/>
      <c r="H107" s="129">
        <v>2</v>
      </c>
      <c r="I107" s="52" t="s">
        <v>211</v>
      </c>
      <c r="J107" s="111">
        <v>1</v>
      </c>
      <c r="K107" s="54" t="s">
        <v>211</v>
      </c>
      <c r="L107" s="56">
        <v>19574</v>
      </c>
      <c r="M107" s="56" t="s">
        <v>212</v>
      </c>
      <c r="N107" s="160">
        <v>19574</v>
      </c>
      <c r="O107" s="3379"/>
      <c r="P107" s="3"/>
      <c r="Q107" s="2"/>
      <c r="R107" s="2"/>
      <c r="S107" s="2"/>
      <c r="T107" s="2"/>
      <c r="U107" s="58" t="s">
        <v>34</v>
      </c>
      <c r="V107" s="2"/>
      <c r="W107" s="2"/>
      <c r="X107" s="2"/>
      <c r="Y107" s="2"/>
      <c r="Z107" s="50"/>
    </row>
    <row r="108" spans="1:26" s="1" customFormat="1" ht="21.75" thickBot="1">
      <c r="A108" s="120"/>
      <c r="B108" s="61"/>
      <c r="C108" s="17"/>
      <c r="D108" s="17"/>
      <c r="E108" s="181"/>
      <c r="F108" s="61"/>
      <c r="G108" s="61"/>
      <c r="H108" s="182">
        <v>3</v>
      </c>
      <c r="I108" s="183" t="s">
        <v>213</v>
      </c>
      <c r="J108" s="23">
        <v>1</v>
      </c>
      <c r="K108" s="123" t="s">
        <v>213</v>
      </c>
      <c r="L108" s="184">
        <v>7854</v>
      </c>
      <c r="M108" s="185" t="s">
        <v>214</v>
      </c>
      <c r="N108" s="186">
        <v>7854</v>
      </c>
      <c r="O108" s="3380"/>
      <c r="P108" s="187"/>
      <c r="Q108" s="188"/>
      <c r="R108" s="188"/>
      <c r="S108" s="188"/>
      <c r="T108" s="188"/>
      <c r="U108" s="188" t="s">
        <v>34</v>
      </c>
      <c r="V108" s="188"/>
      <c r="W108" s="188"/>
      <c r="X108" s="188"/>
      <c r="Y108" s="188"/>
      <c r="Z108" s="189"/>
    </row>
    <row r="109" spans="1:26" s="1" customFormat="1" ht="21">
      <c r="A109" s="102" t="s">
        <v>28</v>
      </c>
      <c r="B109" s="146" t="s">
        <v>131</v>
      </c>
      <c r="C109" s="146" t="s">
        <v>132</v>
      </c>
      <c r="D109" s="28">
        <v>16</v>
      </c>
      <c r="E109" s="29" t="s">
        <v>215</v>
      </c>
      <c r="F109" s="71" t="s">
        <v>216</v>
      </c>
      <c r="G109" s="155">
        <v>3</v>
      </c>
      <c r="H109" s="7">
        <v>1</v>
      </c>
      <c r="I109" s="71" t="s">
        <v>216</v>
      </c>
      <c r="J109" s="74">
        <v>1</v>
      </c>
      <c r="K109" s="75" t="s">
        <v>216</v>
      </c>
      <c r="L109" s="76">
        <v>6189</v>
      </c>
      <c r="M109" s="76" t="s">
        <v>217</v>
      </c>
      <c r="N109" s="3378">
        <v>9362</v>
      </c>
      <c r="O109" s="3378">
        <v>30779</v>
      </c>
      <c r="P109" s="77"/>
      <c r="Q109" s="78"/>
      <c r="R109" s="78"/>
      <c r="S109" s="78"/>
      <c r="T109" s="78"/>
      <c r="U109" s="78" t="s">
        <v>34</v>
      </c>
      <c r="V109" s="78"/>
      <c r="W109" s="78"/>
      <c r="X109" s="78"/>
      <c r="Y109" s="78"/>
      <c r="Z109" s="79"/>
    </row>
    <row r="110" spans="1:26" s="1" customFormat="1" ht="21">
      <c r="A110" s="41"/>
      <c r="B110" s="42"/>
      <c r="C110" s="42"/>
      <c r="D110" s="42"/>
      <c r="E110" s="109"/>
      <c r="F110" s="80"/>
      <c r="G110" s="142"/>
      <c r="H110" s="82"/>
      <c r="I110" s="80"/>
      <c r="J110" s="111">
        <v>2</v>
      </c>
      <c r="K110" s="54" t="s">
        <v>218</v>
      </c>
      <c r="L110" s="56">
        <v>3173</v>
      </c>
      <c r="M110" s="56" t="s">
        <v>217</v>
      </c>
      <c r="N110" s="3382"/>
      <c r="O110" s="3379"/>
      <c r="P110" s="88"/>
      <c r="Q110" s="89"/>
      <c r="R110" s="89"/>
      <c r="S110" s="89"/>
      <c r="T110" s="89"/>
      <c r="U110" s="89"/>
      <c r="V110" s="89"/>
      <c r="W110" s="89"/>
      <c r="X110" s="89"/>
      <c r="Y110" s="89"/>
      <c r="Z110" s="90"/>
    </row>
    <row r="111" spans="1:26" s="1" customFormat="1" ht="21">
      <c r="A111" s="41"/>
      <c r="B111" s="42"/>
      <c r="C111" s="42"/>
      <c r="D111" s="42"/>
      <c r="E111" s="109"/>
      <c r="F111" s="80"/>
      <c r="G111" s="142"/>
      <c r="H111" s="143">
        <v>2</v>
      </c>
      <c r="I111" s="52" t="s">
        <v>219</v>
      </c>
      <c r="J111" s="113">
        <v>1</v>
      </c>
      <c r="K111" s="114" t="s">
        <v>219</v>
      </c>
      <c r="L111" s="128">
        <v>6999</v>
      </c>
      <c r="M111" s="56" t="s">
        <v>220</v>
      </c>
      <c r="N111" s="3386">
        <v>11792</v>
      </c>
      <c r="O111" s="3379"/>
      <c r="P111" s="57"/>
      <c r="Q111" s="58"/>
      <c r="R111" s="58"/>
      <c r="S111" s="58"/>
      <c r="T111" s="58"/>
      <c r="U111" s="58" t="s">
        <v>34</v>
      </c>
      <c r="V111" s="58"/>
      <c r="W111" s="58"/>
      <c r="X111" s="58"/>
      <c r="Y111" s="58"/>
      <c r="Z111" s="59"/>
    </row>
    <row r="112" spans="1:26" s="1" customFormat="1" ht="21">
      <c r="A112" s="41"/>
      <c r="B112" s="42"/>
      <c r="C112" s="42"/>
      <c r="D112" s="42"/>
      <c r="E112" s="109"/>
      <c r="F112" s="80"/>
      <c r="G112" s="142"/>
      <c r="H112" s="80"/>
      <c r="I112" s="80"/>
      <c r="J112" s="83">
        <v>2</v>
      </c>
      <c r="K112" s="54" t="s">
        <v>221</v>
      </c>
      <c r="L112" s="55">
        <v>3948</v>
      </c>
      <c r="M112" s="56" t="s">
        <v>222</v>
      </c>
      <c r="N112" s="3386"/>
      <c r="O112" s="3379"/>
      <c r="P112" s="85"/>
      <c r="Q112" s="86"/>
      <c r="R112" s="86"/>
      <c r="S112" s="86"/>
      <c r="T112" s="86"/>
      <c r="U112" s="86"/>
      <c r="V112" s="86"/>
      <c r="W112" s="86"/>
      <c r="X112" s="86"/>
      <c r="Y112" s="86"/>
      <c r="Z112" s="87"/>
    </row>
    <row r="113" spans="1:26" s="1" customFormat="1" ht="21">
      <c r="A113" s="41"/>
      <c r="B113" s="42"/>
      <c r="C113" s="42"/>
      <c r="D113" s="42"/>
      <c r="E113" s="109"/>
      <c r="F113" s="80"/>
      <c r="G113" s="142"/>
      <c r="H113" s="80"/>
      <c r="I113" s="80"/>
      <c r="J113" s="132">
        <v>3</v>
      </c>
      <c r="K113" s="52" t="s">
        <v>223</v>
      </c>
      <c r="L113" s="48">
        <v>845</v>
      </c>
      <c r="M113" s="56" t="s">
        <v>222</v>
      </c>
      <c r="N113" s="3386"/>
      <c r="O113" s="3379"/>
      <c r="P113" s="88"/>
      <c r="Q113" s="89"/>
      <c r="R113" s="89"/>
      <c r="S113" s="89"/>
      <c r="T113" s="89"/>
      <c r="U113" s="89"/>
      <c r="V113" s="89"/>
      <c r="W113" s="89"/>
      <c r="X113" s="89"/>
      <c r="Y113" s="89"/>
      <c r="Z113" s="90"/>
    </row>
    <row r="114" spans="1:26" s="1" customFormat="1" ht="21">
      <c r="A114" s="41"/>
      <c r="B114" s="42"/>
      <c r="C114" s="42"/>
      <c r="D114" s="105"/>
      <c r="E114" s="43"/>
      <c r="F114" s="139"/>
      <c r="G114" s="156"/>
      <c r="H114" s="143">
        <v>3</v>
      </c>
      <c r="I114" s="52" t="s">
        <v>224</v>
      </c>
      <c r="J114" s="83">
        <v>1</v>
      </c>
      <c r="K114" s="54" t="s">
        <v>224</v>
      </c>
      <c r="L114" s="56">
        <v>5432</v>
      </c>
      <c r="M114" s="56" t="s">
        <v>225</v>
      </c>
      <c r="N114" s="3379">
        <v>9625</v>
      </c>
      <c r="O114" s="3379"/>
      <c r="P114" s="57"/>
      <c r="Q114" s="58"/>
      <c r="R114" s="58"/>
      <c r="S114" s="58"/>
      <c r="T114" s="58"/>
      <c r="U114" s="58" t="s">
        <v>34</v>
      </c>
      <c r="V114" s="58"/>
      <c r="W114" s="58"/>
      <c r="X114" s="58"/>
      <c r="Y114" s="58"/>
      <c r="Z114" s="59"/>
    </row>
    <row r="115" spans="1:26" s="1" customFormat="1" ht="21.75" thickBot="1">
      <c r="A115" s="60"/>
      <c r="B115" s="61"/>
      <c r="C115" s="61"/>
      <c r="D115" s="61"/>
      <c r="E115" s="121"/>
      <c r="F115" s="17"/>
      <c r="G115" s="122"/>
      <c r="H115" s="18"/>
      <c r="I115" s="17"/>
      <c r="J115" s="63">
        <v>2</v>
      </c>
      <c r="K115" s="64" t="s">
        <v>226</v>
      </c>
      <c r="L115" s="66">
        <v>4193</v>
      </c>
      <c r="M115" s="66" t="s">
        <v>131</v>
      </c>
      <c r="N115" s="3380"/>
      <c r="O115" s="3380"/>
      <c r="P115" s="67"/>
      <c r="Q115" s="68"/>
      <c r="R115" s="68"/>
      <c r="S115" s="68"/>
      <c r="T115" s="68"/>
      <c r="U115" s="68"/>
      <c r="V115" s="68"/>
      <c r="W115" s="68"/>
      <c r="X115" s="68"/>
      <c r="Y115" s="68"/>
      <c r="Z115" s="69"/>
    </row>
    <row r="116" spans="1:26" s="1" customFormat="1" ht="21">
      <c r="A116" s="102" t="s">
        <v>28</v>
      </c>
      <c r="B116" s="71" t="s">
        <v>227</v>
      </c>
      <c r="C116" s="30" t="s">
        <v>228</v>
      </c>
      <c r="D116" s="28">
        <v>17</v>
      </c>
      <c r="E116" s="29" t="s">
        <v>229</v>
      </c>
      <c r="F116" s="170" t="s">
        <v>230</v>
      </c>
      <c r="G116" s="31">
        <v>3</v>
      </c>
      <c r="H116" s="28">
        <v>1</v>
      </c>
      <c r="I116" s="170" t="s">
        <v>230</v>
      </c>
      <c r="J116" s="190">
        <v>1</v>
      </c>
      <c r="K116" s="191" t="s">
        <v>230</v>
      </c>
      <c r="L116" s="76">
        <v>5539</v>
      </c>
      <c r="M116" s="76" t="s">
        <v>231</v>
      </c>
      <c r="N116" s="3392">
        <v>8977</v>
      </c>
      <c r="O116" s="3378">
        <v>29107</v>
      </c>
      <c r="P116" s="77"/>
      <c r="Q116" s="78"/>
      <c r="R116" s="78"/>
      <c r="S116" s="78"/>
      <c r="T116" s="78"/>
      <c r="U116" s="78"/>
      <c r="V116" s="78" t="s">
        <v>34</v>
      </c>
      <c r="W116" s="78"/>
      <c r="X116" s="78"/>
      <c r="Y116" s="78"/>
      <c r="Z116" s="79"/>
    </row>
    <row r="117" spans="1:26" s="1" customFormat="1" ht="21">
      <c r="A117" s="41"/>
      <c r="B117" s="192"/>
      <c r="C117" s="193"/>
      <c r="D117" s="193"/>
      <c r="E117" s="194"/>
      <c r="F117" s="195"/>
      <c r="G117" s="195"/>
      <c r="H117" s="193"/>
      <c r="I117" s="192"/>
      <c r="J117" s="111">
        <v>2</v>
      </c>
      <c r="K117" s="84" t="s">
        <v>232</v>
      </c>
      <c r="L117" s="56">
        <v>3438</v>
      </c>
      <c r="M117" s="56" t="s">
        <v>233</v>
      </c>
      <c r="N117" s="3394"/>
      <c r="O117" s="3379"/>
      <c r="P117" s="88"/>
      <c r="Q117" s="89"/>
      <c r="R117" s="89"/>
      <c r="S117" s="89"/>
      <c r="T117" s="89"/>
      <c r="U117" s="89"/>
      <c r="V117" s="89"/>
      <c r="W117" s="89"/>
      <c r="X117" s="89"/>
      <c r="Y117" s="89"/>
      <c r="Z117" s="90"/>
    </row>
    <row r="118" spans="1:26" s="1" customFormat="1" ht="21">
      <c r="A118" s="41"/>
      <c r="B118" s="80"/>
      <c r="C118" s="42"/>
      <c r="D118" s="42"/>
      <c r="E118" s="109"/>
      <c r="F118" s="42"/>
      <c r="G118" s="42"/>
      <c r="H118" s="129">
        <v>2</v>
      </c>
      <c r="I118" s="52" t="s">
        <v>234</v>
      </c>
      <c r="J118" s="113">
        <v>1</v>
      </c>
      <c r="K118" s="114" t="s">
        <v>234</v>
      </c>
      <c r="L118" s="128">
        <v>5044</v>
      </c>
      <c r="M118" s="56" t="s">
        <v>235</v>
      </c>
      <c r="N118" s="3390">
        <v>10246</v>
      </c>
      <c r="O118" s="3379"/>
      <c r="P118" s="57"/>
      <c r="Q118" s="58"/>
      <c r="R118" s="58"/>
      <c r="S118" s="58"/>
      <c r="T118" s="58"/>
      <c r="U118" s="58"/>
      <c r="V118" s="58" t="s">
        <v>34</v>
      </c>
      <c r="W118" s="58"/>
      <c r="X118" s="58"/>
      <c r="Y118" s="58"/>
      <c r="Z118" s="59"/>
    </row>
    <row r="119" spans="1:26" s="1" customFormat="1" ht="21">
      <c r="A119" s="41"/>
      <c r="B119" s="80"/>
      <c r="C119" s="42"/>
      <c r="D119" s="42"/>
      <c r="E119" s="109"/>
      <c r="F119" s="42"/>
      <c r="G119" s="42"/>
      <c r="H119" s="44"/>
      <c r="I119" s="80"/>
      <c r="J119" s="83">
        <v>2</v>
      </c>
      <c r="K119" s="84" t="s">
        <v>236</v>
      </c>
      <c r="L119" s="55">
        <v>2848</v>
      </c>
      <c r="M119" s="56" t="s">
        <v>237</v>
      </c>
      <c r="N119" s="3393"/>
      <c r="O119" s="3379"/>
      <c r="P119" s="85"/>
      <c r="Q119" s="86"/>
      <c r="R119" s="86"/>
      <c r="S119" s="86"/>
      <c r="T119" s="86"/>
      <c r="U119" s="86"/>
      <c r="V119" s="86"/>
      <c r="W119" s="86"/>
      <c r="X119" s="86"/>
      <c r="Y119" s="86"/>
      <c r="Z119" s="87"/>
    </row>
    <row r="120" spans="1:26" s="1" customFormat="1" ht="21">
      <c r="A120" s="41"/>
      <c r="B120" s="196"/>
      <c r="C120" s="197"/>
      <c r="D120" s="197"/>
      <c r="E120" s="198"/>
      <c r="F120" s="197"/>
      <c r="G120" s="197"/>
      <c r="H120" s="173"/>
      <c r="I120" s="196"/>
      <c r="J120" s="199">
        <v>3</v>
      </c>
      <c r="K120" s="127" t="s">
        <v>238</v>
      </c>
      <c r="L120" s="48">
        <v>2354</v>
      </c>
      <c r="M120" s="56" t="s">
        <v>237</v>
      </c>
      <c r="N120" s="3394"/>
      <c r="O120" s="3379"/>
      <c r="P120" s="88"/>
      <c r="Q120" s="89"/>
      <c r="R120" s="89"/>
      <c r="S120" s="89"/>
      <c r="T120" s="89"/>
      <c r="U120" s="89"/>
      <c r="V120" s="89"/>
      <c r="W120" s="89"/>
      <c r="X120" s="89"/>
      <c r="Y120" s="89"/>
      <c r="Z120" s="90"/>
    </row>
    <row r="121" spans="1:26" s="1" customFormat="1" ht="21">
      <c r="A121" s="41"/>
      <c r="B121" s="139"/>
      <c r="C121" s="125"/>
      <c r="D121" s="125"/>
      <c r="E121" s="43"/>
      <c r="F121" s="125"/>
      <c r="G121" s="125"/>
      <c r="H121" s="176">
        <v>3</v>
      </c>
      <c r="I121" s="127" t="s">
        <v>228</v>
      </c>
      <c r="J121" s="175">
        <v>1</v>
      </c>
      <c r="K121" s="84" t="s">
        <v>228</v>
      </c>
      <c r="L121" s="55">
        <v>7036</v>
      </c>
      <c r="M121" s="56" t="s">
        <v>227</v>
      </c>
      <c r="N121" s="3381">
        <v>9884</v>
      </c>
      <c r="O121" s="3379"/>
      <c r="P121" s="57"/>
      <c r="Q121" s="58"/>
      <c r="R121" s="58"/>
      <c r="S121" s="58"/>
      <c r="T121" s="58"/>
      <c r="U121" s="58"/>
      <c r="V121" s="58" t="s">
        <v>34</v>
      </c>
      <c r="W121" s="58"/>
      <c r="X121" s="58"/>
      <c r="Y121" s="58"/>
      <c r="Z121" s="59"/>
    </row>
    <row r="122" spans="1:26" s="1" customFormat="1" ht="21.75" thickBot="1">
      <c r="A122" s="60"/>
      <c r="B122" s="154"/>
      <c r="C122" s="167"/>
      <c r="D122" s="167"/>
      <c r="E122" s="62"/>
      <c r="F122" s="167"/>
      <c r="G122" s="167"/>
      <c r="H122" s="200"/>
      <c r="I122" s="201"/>
      <c r="J122" s="100">
        <v>2</v>
      </c>
      <c r="K122" s="130" t="s">
        <v>239</v>
      </c>
      <c r="L122" s="65">
        <v>2848</v>
      </c>
      <c r="M122" s="66" t="s">
        <v>240</v>
      </c>
      <c r="N122" s="3380"/>
      <c r="O122" s="3380"/>
      <c r="P122" s="67"/>
      <c r="Q122" s="68"/>
      <c r="R122" s="68"/>
      <c r="S122" s="68"/>
      <c r="T122" s="68"/>
      <c r="U122" s="68"/>
      <c r="V122" s="68"/>
      <c r="W122" s="68"/>
      <c r="X122" s="68"/>
      <c r="Y122" s="68"/>
      <c r="Z122" s="69"/>
    </row>
    <row r="123" spans="1:26" s="1" customFormat="1" ht="21">
      <c r="A123" s="102" t="s">
        <v>28</v>
      </c>
      <c r="B123" s="179" t="s">
        <v>29</v>
      </c>
      <c r="C123" s="31" t="s">
        <v>30</v>
      </c>
      <c r="D123" s="11">
        <v>18</v>
      </c>
      <c r="E123" s="29" t="s">
        <v>241</v>
      </c>
      <c r="F123" s="71" t="s">
        <v>242</v>
      </c>
      <c r="G123" s="155">
        <v>3</v>
      </c>
      <c r="H123" s="7">
        <v>1</v>
      </c>
      <c r="I123" s="71" t="s">
        <v>242</v>
      </c>
      <c r="J123" s="74">
        <v>1</v>
      </c>
      <c r="K123" s="75" t="s">
        <v>242</v>
      </c>
      <c r="L123" s="76">
        <v>6292</v>
      </c>
      <c r="M123" s="76" t="s">
        <v>243</v>
      </c>
      <c r="N123" s="3378">
        <v>8900</v>
      </c>
      <c r="O123" s="3378">
        <v>25739</v>
      </c>
      <c r="P123" s="77"/>
      <c r="Q123" s="78"/>
      <c r="R123" s="78"/>
      <c r="S123" s="78"/>
      <c r="T123" s="78"/>
      <c r="U123" s="78"/>
      <c r="V123" s="78" t="s">
        <v>34</v>
      </c>
      <c r="W123" s="78"/>
      <c r="X123" s="78"/>
      <c r="Y123" s="78"/>
      <c r="Z123" s="79"/>
    </row>
    <row r="124" spans="1:26" s="1" customFormat="1" ht="21">
      <c r="A124" s="104"/>
      <c r="B124" s="42"/>
      <c r="C124" s="42"/>
      <c r="D124" s="42"/>
      <c r="E124" s="109"/>
      <c r="F124" s="80"/>
      <c r="G124" s="142"/>
      <c r="H124" s="80"/>
      <c r="I124" s="80"/>
      <c r="J124" s="132">
        <v>2</v>
      </c>
      <c r="K124" s="54" t="s">
        <v>244</v>
      </c>
      <c r="L124" s="56">
        <v>2608</v>
      </c>
      <c r="M124" s="56" t="s">
        <v>245</v>
      </c>
      <c r="N124" s="3382"/>
      <c r="O124" s="3379"/>
      <c r="P124" s="88"/>
      <c r="Q124" s="89"/>
      <c r="R124" s="89"/>
      <c r="S124" s="89"/>
      <c r="T124" s="89"/>
      <c r="U124" s="89"/>
      <c r="V124" s="89"/>
      <c r="W124" s="89"/>
      <c r="X124" s="89"/>
      <c r="Y124" s="89"/>
      <c r="Z124" s="90"/>
    </row>
    <row r="125" spans="1:26" s="1" customFormat="1" ht="21">
      <c r="A125" s="104"/>
      <c r="B125" s="125"/>
      <c r="C125" s="125"/>
      <c r="D125" s="125"/>
      <c r="E125" s="43"/>
      <c r="F125" s="139"/>
      <c r="G125" s="156"/>
      <c r="H125" s="158">
        <v>2</v>
      </c>
      <c r="I125" s="52" t="s">
        <v>246</v>
      </c>
      <c r="J125" s="83">
        <v>1</v>
      </c>
      <c r="K125" s="54" t="s">
        <v>246</v>
      </c>
      <c r="L125" s="56">
        <v>1771</v>
      </c>
      <c r="M125" s="56" t="s">
        <v>243</v>
      </c>
      <c r="N125" s="3381">
        <v>8021</v>
      </c>
      <c r="O125" s="3379"/>
      <c r="P125" s="57"/>
      <c r="Q125" s="58"/>
      <c r="R125" s="58"/>
      <c r="S125" s="58"/>
      <c r="T125" s="58"/>
      <c r="U125" s="58"/>
      <c r="V125" s="58" t="s">
        <v>34</v>
      </c>
      <c r="W125" s="58"/>
      <c r="X125" s="58"/>
      <c r="Y125" s="58"/>
      <c r="Z125" s="59"/>
    </row>
    <row r="126" spans="1:26" s="1" customFormat="1" ht="21">
      <c r="A126" s="104"/>
      <c r="B126" s="125"/>
      <c r="C126" s="125"/>
      <c r="D126" s="125"/>
      <c r="E126" s="43"/>
      <c r="F126" s="139"/>
      <c r="G126" s="156"/>
      <c r="H126" s="139"/>
      <c r="I126" s="139"/>
      <c r="J126" s="83">
        <v>2</v>
      </c>
      <c r="K126" s="54" t="s">
        <v>247</v>
      </c>
      <c r="L126" s="56">
        <v>3027</v>
      </c>
      <c r="M126" s="56"/>
      <c r="N126" s="3379"/>
      <c r="O126" s="3379"/>
      <c r="P126" s="85"/>
      <c r="Q126" s="86"/>
      <c r="R126" s="86"/>
      <c r="S126" s="86"/>
      <c r="T126" s="86"/>
      <c r="U126" s="86"/>
      <c r="V126" s="86"/>
      <c r="W126" s="86"/>
      <c r="X126" s="86"/>
      <c r="Y126" s="86"/>
      <c r="Z126" s="87"/>
    </row>
    <row r="127" spans="1:26" s="1" customFormat="1" ht="21">
      <c r="A127" s="104"/>
      <c r="B127" s="125"/>
      <c r="C127" s="125"/>
      <c r="D127" s="125"/>
      <c r="E127" s="43"/>
      <c r="F127" s="139"/>
      <c r="G127" s="156"/>
      <c r="H127" s="139"/>
      <c r="I127" s="139"/>
      <c r="J127" s="83">
        <v>3</v>
      </c>
      <c r="K127" s="54" t="s">
        <v>248</v>
      </c>
      <c r="L127" s="56">
        <v>3223</v>
      </c>
      <c r="M127" s="56"/>
      <c r="N127" s="3382"/>
      <c r="O127" s="3379"/>
      <c r="P127" s="88"/>
      <c r="Q127" s="89"/>
      <c r="R127" s="89"/>
      <c r="S127" s="89"/>
      <c r="T127" s="89"/>
      <c r="U127" s="89"/>
      <c r="V127" s="89"/>
      <c r="W127" s="89"/>
      <c r="X127" s="89"/>
      <c r="Y127" s="89"/>
      <c r="Z127" s="90"/>
    </row>
    <row r="128" spans="1:26" s="1" customFormat="1" ht="21">
      <c r="A128" s="104"/>
      <c r="B128" s="125"/>
      <c r="C128" s="125"/>
      <c r="D128" s="125"/>
      <c r="E128" s="43"/>
      <c r="F128" s="139"/>
      <c r="G128" s="156"/>
      <c r="H128" s="158">
        <v>3</v>
      </c>
      <c r="I128" s="144" t="s">
        <v>249</v>
      </c>
      <c r="J128" s="111">
        <v>1</v>
      </c>
      <c r="K128" s="54" t="s">
        <v>249</v>
      </c>
      <c r="L128" s="56">
        <v>3773</v>
      </c>
      <c r="M128" s="56" t="s">
        <v>250</v>
      </c>
      <c r="N128" s="3381">
        <v>8818</v>
      </c>
      <c r="O128" s="3379"/>
      <c r="P128" s="57"/>
      <c r="Q128" s="58"/>
      <c r="R128" s="58"/>
      <c r="S128" s="58"/>
      <c r="T128" s="58"/>
      <c r="U128" s="58"/>
      <c r="V128" s="58" t="s">
        <v>34</v>
      </c>
      <c r="W128" s="58"/>
      <c r="X128" s="58"/>
      <c r="Y128" s="58"/>
      <c r="Z128" s="59"/>
    </row>
    <row r="129" spans="1:26" s="1" customFormat="1" ht="21">
      <c r="A129" s="104"/>
      <c r="B129" s="125"/>
      <c r="C129" s="125"/>
      <c r="D129" s="125"/>
      <c r="E129" s="43"/>
      <c r="F129" s="139"/>
      <c r="G129" s="156"/>
      <c r="H129" s="139"/>
      <c r="I129" s="139"/>
      <c r="J129" s="111">
        <v>2</v>
      </c>
      <c r="K129" s="54" t="s">
        <v>251</v>
      </c>
      <c r="L129" s="56">
        <v>2030</v>
      </c>
      <c r="M129" s="56" t="s">
        <v>243</v>
      </c>
      <c r="N129" s="3379"/>
      <c r="O129" s="3379"/>
      <c r="P129" s="85"/>
      <c r="Q129" s="86"/>
      <c r="R129" s="86"/>
      <c r="S129" s="86"/>
      <c r="T129" s="86"/>
      <c r="U129" s="86"/>
      <c r="V129" s="86"/>
      <c r="W129" s="86"/>
      <c r="X129" s="86"/>
      <c r="Y129" s="86"/>
      <c r="Z129" s="87"/>
    </row>
    <row r="130" spans="1:26" s="1" customFormat="1" ht="21.75" thickBot="1">
      <c r="A130" s="120"/>
      <c r="B130" s="167"/>
      <c r="C130" s="167"/>
      <c r="D130" s="167"/>
      <c r="E130" s="62"/>
      <c r="F130" s="154"/>
      <c r="G130" s="168"/>
      <c r="H130" s="154"/>
      <c r="I130" s="154"/>
      <c r="J130" s="182">
        <v>3</v>
      </c>
      <c r="K130" s="64" t="s">
        <v>252</v>
      </c>
      <c r="L130" s="66">
        <v>3015</v>
      </c>
      <c r="M130" s="66" t="s">
        <v>250</v>
      </c>
      <c r="N130" s="3380"/>
      <c r="O130" s="3380"/>
      <c r="P130" s="67"/>
      <c r="Q130" s="68"/>
      <c r="R130" s="68"/>
      <c r="S130" s="68"/>
      <c r="T130" s="68"/>
      <c r="U130" s="68"/>
      <c r="V130" s="68"/>
      <c r="W130" s="68"/>
      <c r="X130" s="68"/>
      <c r="Y130" s="68"/>
      <c r="Z130" s="69"/>
    </row>
    <row r="131" spans="1:26" s="1" customFormat="1" ht="21">
      <c r="A131" s="102" t="s">
        <v>28</v>
      </c>
      <c r="B131" s="202" t="s">
        <v>29</v>
      </c>
      <c r="C131" s="31" t="s">
        <v>30</v>
      </c>
      <c r="D131" s="72">
        <v>19</v>
      </c>
      <c r="E131" s="29" t="s">
        <v>253</v>
      </c>
      <c r="F131" s="71" t="s">
        <v>254</v>
      </c>
      <c r="G131" s="155">
        <v>3</v>
      </c>
      <c r="H131" s="7">
        <v>1</v>
      </c>
      <c r="I131" s="71" t="s">
        <v>255</v>
      </c>
      <c r="J131" s="12">
        <v>1</v>
      </c>
      <c r="K131" s="75" t="s">
        <v>255</v>
      </c>
      <c r="L131" s="76">
        <v>11200</v>
      </c>
      <c r="M131" s="76" t="s">
        <v>256</v>
      </c>
      <c r="N131" s="203">
        <v>11200</v>
      </c>
      <c r="O131" s="3378">
        <v>35240</v>
      </c>
      <c r="P131" s="38"/>
      <c r="Q131" s="39"/>
      <c r="R131" s="39"/>
      <c r="S131" s="39"/>
      <c r="T131" s="39"/>
      <c r="U131" s="39"/>
      <c r="V131" s="39"/>
      <c r="W131" s="39"/>
      <c r="X131" s="39"/>
      <c r="Y131" s="39" t="s">
        <v>257</v>
      </c>
      <c r="Z131" s="40"/>
    </row>
    <row r="132" spans="1:26" s="1" customFormat="1" ht="21">
      <c r="A132" s="41"/>
      <c r="B132" s="142"/>
      <c r="C132" s="80"/>
      <c r="D132" s="142"/>
      <c r="E132" s="109"/>
      <c r="F132" s="80"/>
      <c r="G132" s="108"/>
      <c r="H132" s="143">
        <v>2</v>
      </c>
      <c r="I132" s="52" t="s">
        <v>258</v>
      </c>
      <c r="J132" s="118">
        <v>1</v>
      </c>
      <c r="K132" s="54" t="s">
        <v>258</v>
      </c>
      <c r="L132" s="56">
        <v>11150</v>
      </c>
      <c r="M132" s="56" t="s">
        <v>256</v>
      </c>
      <c r="N132" s="160">
        <v>11150</v>
      </c>
      <c r="O132" s="3379"/>
      <c r="P132" s="3"/>
      <c r="Q132" s="2"/>
      <c r="R132" s="2"/>
      <c r="S132" s="2"/>
      <c r="T132" s="2"/>
      <c r="U132" s="2"/>
      <c r="V132" s="2"/>
      <c r="W132" s="2"/>
      <c r="X132" s="2"/>
      <c r="Y132" s="2" t="s">
        <v>257</v>
      </c>
      <c r="Z132" s="50"/>
    </row>
    <row r="133" spans="1:26" s="1" customFormat="1" ht="21.75" thickBot="1">
      <c r="A133" s="60"/>
      <c r="B133" s="122"/>
      <c r="C133" s="17"/>
      <c r="D133" s="122"/>
      <c r="E133" s="121"/>
      <c r="F133" s="17"/>
      <c r="G133" s="204"/>
      <c r="H133" s="18">
        <v>3</v>
      </c>
      <c r="I133" s="123" t="s">
        <v>259</v>
      </c>
      <c r="J133" s="23">
        <v>1</v>
      </c>
      <c r="K133" s="123" t="s">
        <v>259</v>
      </c>
      <c r="L133" s="184">
        <v>12890</v>
      </c>
      <c r="M133" s="185" t="s">
        <v>260</v>
      </c>
      <c r="N133" s="205">
        <v>12890</v>
      </c>
      <c r="O133" s="3380"/>
      <c r="P133" s="187"/>
      <c r="Q133" s="188"/>
      <c r="R133" s="188"/>
      <c r="S133" s="188"/>
      <c r="T133" s="188"/>
      <c r="U133" s="188"/>
      <c r="V133" s="188"/>
      <c r="W133" s="188"/>
      <c r="X133" s="188"/>
      <c r="Y133" s="188" t="s">
        <v>257</v>
      </c>
      <c r="Z133" s="189"/>
    </row>
    <row r="134" spans="1:26" s="1" customFormat="1" ht="21">
      <c r="A134" s="102" t="s">
        <v>28</v>
      </c>
      <c r="B134" s="179" t="s">
        <v>29</v>
      </c>
      <c r="C134" s="31" t="s">
        <v>30</v>
      </c>
      <c r="D134" s="155">
        <v>20</v>
      </c>
      <c r="E134" s="29" t="s">
        <v>261</v>
      </c>
      <c r="F134" s="27" t="s">
        <v>262</v>
      </c>
      <c r="G134" s="31">
        <v>3</v>
      </c>
      <c r="H134" s="11">
        <v>1</v>
      </c>
      <c r="I134" s="33" t="s">
        <v>263</v>
      </c>
      <c r="J134" s="74">
        <v>1</v>
      </c>
      <c r="K134" s="71" t="s">
        <v>263</v>
      </c>
      <c r="L134" s="76">
        <v>11284</v>
      </c>
      <c r="M134" s="124" t="s">
        <v>130</v>
      </c>
      <c r="N134" s="180">
        <v>11284</v>
      </c>
      <c r="O134" s="3378">
        <v>32134</v>
      </c>
      <c r="P134" s="38"/>
      <c r="Q134" s="39"/>
      <c r="R134" s="39"/>
      <c r="S134" s="39"/>
      <c r="T134" s="39"/>
      <c r="U134" s="39"/>
      <c r="V134" s="39"/>
      <c r="W134" s="39"/>
      <c r="X134" s="39"/>
      <c r="Y134" s="39"/>
      <c r="Z134" s="40" t="s">
        <v>257</v>
      </c>
    </row>
    <row r="135" spans="1:26" s="1" customFormat="1" ht="21">
      <c r="A135" s="41"/>
      <c r="B135" s="142"/>
      <c r="C135" s="80"/>
      <c r="D135" s="142"/>
      <c r="E135" s="109"/>
      <c r="F135" s="42"/>
      <c r="G135" s="42"/>
      <c r="H135" s="129">
        <v>2</v>
      </c>
      <c r="I135" s="144" t="s">
        <v>264</v>
      </c>
      <c r="J135" s="83">
        <v>1</v>
      </c>
      <c r="K135" s="52" t="s">
        <v>264</v>
      </c>
      <c r="L135" s="56">
        <v>10128</v>
      </c>
      <c r="M135" s="55" t="s">
        <v>130</v>
      </c>
      <c r="N135" s="153">
        <v>10128</v>
      </c>
      <c r="O135" s="3379"/>
      <c r="P135" s="3"/>
      <c r="Q135" s="2"/>
      <c r="R135" s="2"/>
      <c r="S135" s="2"/>
      <c r="T135" s="2"/>
      <c r="U135" s="2"/>
      <c r="V135" s="2"/>
      <c r="W135" s="2"/>
      <c r="X135" s="2"/>
      <c r="Y135" s="2"/>
      <c r="Z135" s="50" t="s">
        <v>257</v>
      </c>
    </row>
    <row r="136" spans="1:26" s="1" customFormat="1" ht="21.75" thickBot="1">
      <c r="A136" s="60"/>
      <c r="B136" s="122"/>
      <c r="C136" s="17"/>
      <c r="D136" s="122"/>
      <c r="E136" s="121"/>
      <c r="F136" s="61"/>
      <c r="G136" s="61"/>
      <c r="H136" s="206">
        <v>3</v>
      </c>
      <c r="I136" s="207" t="s">
        <v>265</v>
      </c>
      <c r="J136" s="63">
        <v>1</v>
      </c>
      <c r="K136" s="64" t="s">
        <v>265</v>
      </c>
      <c r="L136" s="66">
        <v>10722</v>
      </c>
      <c r="M136" s="65" t="s">
        <v>130</v>
      </c>
      <c r="N136" s="208">
        <v>10722</v>
      </c>
      <c r="O136" s="3380"/>
      <c r="P136" s="187"/>
      <c r="Q136" s="188"/>
      <c r="R136" s="188"/>
      <c r="S136" s="188"/>
      <c r="T136" s="188"/>
      <c r="U136" s="188"/>
      <c r="V136" s="188"/>
      <c r="W136" s="188"/>
      <c r="X136" s="188"/>
      <c r="Y136" s="188"/>
      <c r="Z136" s="189" t="s">
        <v>257</v>
      </c>
    </row>
    <row r="137" spans="1:26" s="1" customFormat="1" ht="21" customHeight="1">
      <c r="A137" s="102" t="s">
        <v>28</v>
      </c>
      <c r="B137" s="27" t="s">
        <v>81</v>
      </c>
      <c r="C137" s="27" t="s">
        <v>82</v>
      </c>
      <c r="D137" s="28">
        <v>21</v>
      </c>
      <c r="E137" s="29" t="s">
        <v>266</v>
      </c>
      <c r="F137" s="209" t="s">
        <v>267</v>
      </c>
      <c r="G137" s="31">
        <v>2</v>
      </c>
      <c r="H137" s="7">
        <v>1</v>
      </c>
      <c r="I137" s="210" t="s">
        <v>267</v>
      </c>
      <c r="J137" s="74">
        <v>1</v>
      </c>
      <c r="K137" s="191" t="s">
        <v>267</v>
      </c>
      <c r="L137" s="76">
        <v>6112</v>
      </c>
      <c r="M137" s="76" t="s">
        <v>268</v>
      </c>
      <c r="N137" s="3378">
        <v>12575</v>
      </c>
      <c r="O137" s="3378">
        <v>23444</v>
      </c>
      <c r="P137" s="77"/>
      <c r="Q137" s="78"/>
      <c r="R137" s="78"/>
      <c r="S137" s="78"/>
      <c r="T137" s="78"/>
      <c r="U137" s="78" t="s">
        <v>34</v>
      </c>
      <c r="V137" s="78"/>
      <c r="W137" s="78"/>
      <c r="X137" s="78"/>
      <c r="Y137" s="78"/>
      <c r="Z137" s="79"/>
    </row>
    <row r="138" spans="1:26" s="1" customFormat="1" ht="21">
      <c r="A138" s="41"/>
      <c r="B138" s="42"/>
      <c r="C138" s="42"/>
      <c r="D138" s="42"/>
      <c r="E138" s="109"/>
      <c r="F138" s="42"/>
      <c r="G138" s="44"/>
      <c r="H138" s="82"/>
      <c r="I138" s="138"/>
      <c r="J138" s="83">
        <v>2</v>
      </c>
      <c r="K138" s="54" t="s">
        <v>269</v>
      </c>
      <c r="L138" s="56">
        <v>4519</v>
      </c>
      <c r="M138" s="56" t="s">
        <v>270</v>
      </c>
      <c r="N138" s="3379"/>
      <c r="O138" s="3379"/>
      <c r="P138" s="85"/>
      <c r="Q138" s="86"/>
      <c r="R138" s="86"/>
      <c r="S138" s="86"/>
      <c r="T138" s="86"/>
      <c r="U138" s="86"/>
      <c r="V138" s="86"/>
      <c r="W138" s="86"/>
      <c r="X138" s="86"/>
      <c r="Y138" s="86"/>
      <c r="Z138" s="87"/>
    </row>
    <row r="139" spans="1:26" s="1" customFormat="1" ht="21">
      <c r="A139" s="41"/>
      <c r="B139" s="42"/>
      <c r="C139" s="42"/>
      <c r="D139" s="42"/>
      <c r="E139" s="109"/>
      <c r="F139" s="42"/>
      <c r="G139" s="44"/>
      <c r="H139" s="82"/>
      <c r="I139" s="138"/>
      <c r="J139" s="83">
        <v>3</v>
      </c>
      <c r="K139" s="54" t="s">
        <v>271</v>
      </c>
      <c r="L139" s="56">
        <v>1944</v>
      </c>
      <c r="M139" s="56" t="s">
        <v>270</v>
      </c>
      <c r="N139" s="3382"/>
      <c r="O139" s="3379"/>
      <c r="P139" s="88"/>
      <c r="Q139" s="89"/>
      <c r="R139" s="89"/>
      <c r="S139" s="89"/>
      <c r="T139" s="89"/>
      <c r="U139" s="89"/>
      <c r="V139" s="89"/>
      <c r="W139" s="89"/>
      <c r="X139" s="89"/>
      <c r="Y139" s="89"/>
      <c r="Z139" s="90"/>
    </row>
    <row r="140" spans="1:26" s="1" customFormat="1" ht="21">
      <c r="A140" s="41"/>
      <c r="B140" s="42"/>
      <c r="C140" s="42"/>
      <c r="D140" s="42"/>
      <c r="E140" s="109"/>
      <c r="F140" s="42"/>
      <c r="G140" s="44"/>
      <c r="H140" s="143">
        <v>2</v>
      </c>
      <c r="I140" s="211" t="s">
        <v>272</v>
      </c>
      <c r="J140" s="83">
        <v>1</v>
      </c>
      <c r="K140" s="54" t="s">
        <v>272</v>
      </c>
      <c r="L140" s="56">
        <v>6172</v>
      </c>
      <c r="M140" s="56" t="s">
        <v>273</v>
      </c>
      <c r="N140" s="3381">
        <v>10869</v>
      </c>
      <c r="O140" s="3379"/>
      <c r="P140" s="57"/>
      <c r="Q140" s="58"/>
      <c r="R140" s="58"/>
      <c r="S140" s="58"/>
      <c r="T140" s="58"/>
      <c r="U140" s="58" t="s">
        <v>34</v>
      </c>
      <c r="V140" s="58"/>
      <c r="W140" s="58"/>
      <c r="X140" s="58"/>
      <c r="Y140" s="58"/>
      <c r="Z140" s="59"/>
    </row>
    <row r="141" spans="1:26" s="1" customFormat="1" ht="21">
      <c r="A141" s="41"/>
      <c r="B141" s="42"/>
      <c r="C141" s="42"/>
      <c r="D141" s="42"/>
      <c r="E141" s="109"/>
      <c r="F141" s="42"/>
      <c r="G141" s="44"/>
      <c r="H141" s="82"/>
      <c r="I141" s="138"/>
      <c r="J141" s="83">
        <v>2</v>
      </c>
      <c r="K141" s="54" t="s">
        <v>274</v>
      </c>
      <c r="L141" s="56">
        <v>3528</v>
      </c>
      <c r="M141" s="56" t="s">
        <v>275</v>
      </c>
      <c r="N141" s="3379"/>
      <c r="O141" s="3379"/>
      <c r="P141" s="85"/>
      <c r="Q141" s="86"/>
      <c r="R141" s="86"/>
      <c r="S141" s="86"/>
      <c r="T141" s="86"/>
      <c r="U141" s="86"/>
      <c r="V141" s="86"/>
      <c r="W141" s="86"/>
      <c r="X141" s="86"/>
      <c r="Y141" s="86"/>
      <c r="Z141" s="87"/>
    </row>
    <row r="142" spans="1:26" s="1" customFormat="1" ht="21.75" thickBot="1">
      <c r="A142" s="41"/>
      <c r="B142" s="125"/>
      <c r="C142" s="125"/>
      <c r="D142" s="125"/>
      <c r="E142" s="43"/>
      <c r="F142" s="125"/>
      <c r="G142" s="105"/>
      <c r="H142" s="158"/>
      <c r="I142" s="140"/>
      <c r="J142" s="132">
        <v>3</v>
      </c>
      <c r="K142" s="52" t="s">
        <v>276</v>
      </c>
      <c r="L142" s="119">
        <v>1169</v>
      </c>
      <c r="M142" s="119" t="s">
        <v>275</v>
      </c>
      <c r="N142" s="3380"/>
      <c r="O142" s="3380"/>
      <c r="P142" s="85"/>
      <c r="Q142" s="86"/>
      <c r="R142" s="86"/>
      <c r="S142" s="86"/>
      <c r="T142" s="86"/>
      <c r="U142" s="86"/>
      <c r="V142" s="86"/>
      <c r="W142" s="86"/>
      <c r="X142" s="86"/>
      <c r="Y142" s="86"/>
      <c r="Z142" s="87"/>
    </row>
    <row r="143" spans="1:26" s="1" customFormat="1" ht="21">
      <c r="A143" s="102" t="s">
        <v>28</v>
      </c>
      <c r="B143" s="27" t="s">
        <v>277</v>
      </c>
      <c r="C143" s="27" t="s">
        <v>278</v>
      </c>
      <c r="D143" s="28">
        <v>22</v>
      </c>
      <c r="E143" s="29" t="s">
        <v>279</v>
      </c>
      <c r="F143" s="71" t="s">
        <v>278</v>
      </c>
      <c r="G143" s="135">
        <v>2</v>
      </c>
      <c r="H143" s="12">
        <v>1</v>
      </c>
      <c r="I143" s="75" t="s">
        <v>278</v>
      </c>
      <c r="J143" s="74">
        <v>1</v>
      </c>
      <c r="K143" s="75" t="s">
        <v>278</v>
      </c>
      <c r="L143" s="76">
        <v>6498</v>
      </c>
      <c r="M143" s="76" t="s">
        <v>277</v>
      </c>
      <c r="N143" s="3378">
        <v>10013</v>
      </c>
      <c r="O143" s="3378">
        <v>16458</v>
      </c>
      <c r="P143" s="77"/>
      <c r="Q143" s="78"/>
      <c r="R143" s="78"/>
      <c r="S143" s="78"/>
      <c r="T143" s="78"/>
      <c r="U143" s="78" t="s">
        <v>34</v>
      </c>
      <c r="V143" s="78"/>
      <c r="W143" s="78"/>
      <c r="X143" s="78"/>
      <c r="Y143" s="78"/>
      <c r="Z143" s="79"/>
    </row>
    <row r="144" spans="1:26" s="1" customFormat="1" ht="21">
      <c r="A144" s="41"/>
      <c r="B144" s="42"/>
      <c r="C144" s="42"/>
      <c r="D144" s="42"/>
      <c r="E144" s="109"/>
      <c r="F144" s="80"/>
      <c r="G144" s="138"/>
      <c r="H144" s="138"/>
      <c r="I144" s="80"/>
      <c r="J144" s="83">
        <v>2</v>
      </c>
      <c r="K144" s="212" t="s">
        <v>280</v>
      </c>
      <c r="L144" s="56">
        <v>1388</v>
      </c>
      <c r="M144" s="213" t="s">
        <v>281</v>
      </c>
      <c r="N144" s="3379"/>
      <c r="O144" s="3379"/>
      <c r="P144" s="85"/>
      <c r="Q144" s="86"/>
      <c r="R144" s="86"/>
      <c r="S144" s="86"/>
      <c r="T144" s="86"/>
      <c r="U144" s="86"/>
      <c r="V144" s="86"/>
      <c r="W144" s="86"/>
      <c r="X144" s="86"/>
      <c r="Y144" s="86"/>
      <c r="Z144" s="87"/>
    </row>
    <row r="145" spans="1:26" s="1" customFormat="1" ht="21">
      <c r="A145" s="41"/>
      <c r="B145" s="42"/>
      <c r="C145" s="42"/>
      <c r="D145" s="42"/>
      <c r="E145" s="109"/>
      <c r="F145" s="80"/>
      <c r="G145" s="138"/>
      <c r="H145" s="138"/>
      <c r="I145" s="80"/>
      <c r="J145" s="83">
        <v>3</v>
      </c>
      <c r="K145" s="212" t="s">
        <v>282</v>
      </c>
      <c r="L145" s="56">
        <v>1069</v>
      </c>
      <c r="M145" s="56" t="s">
        <v>277</v>
      </c>
      <c r="N145" s="3379"/>
      <c r="O145" s="3379"/>
      <c r="P145" s="85"/>
      <c r="Q145" s="86"/>
      <c r="R145" s="86"/>
      <c r="S145" s="86"/>
      <c r="T145" s="86"/>
      <c r="U145" s="86"/>
      <c r="V145" s="86"/>
      <c r="W145" s="86"/>
      <c r="X145" s="86"/>
      <c r="Y145" s="86"/>
      <c r="Z145" s="87"/>
    </row>
    <row r="146" spans="1:26" s="1" customFormat="1" ht="21">
      <c r="A146" s="41"/>
      <c r="B146" s="80"/>
      <c r="C146" s="80"/>
      <c r="D146" s="80"/>
      <c r="E146" s="81"/>
      <c r="F146" s="80"/>
      <c r="G146" s="80"/>
      <c r="H146" s="110"/>
      <c r="I146" s="214"/>
      <c r="J146" s="96">
        <v>4</v>
      </c>
      <c r="K146" s="84" t="s">
        <v>283</v>
      </c>
      <c r="L146" s="56">
        <v>1058</v>
      </c>
      <c r="M146" s="56" t="s">
        <v>277</v>
      </c>
      <c r="N146" s="3382"/>
      <c r="O146" s="3379"/>
      <c r="P146" s="88"/>
      <c r="Q146" s="89"/>
      <c r="R146" s="89"/>
      <c r="S146" s="89"/>
      <c r="T146" s="89"/>
      <c r="U146" s="89"/>
      <c r="V146" s="89"/>
      <c r="W146" s="89"/>
      <c r="X146" s="89"/>
      <c r="Y146" s="89"/>
      <c r="Z146" s="90"/>
    </row>
    <row r="147" spans="1:26" s="1" customFormat="1" ht="21">
      <c r="A147" s="41"/>
      <c r="B147" s="42"/>
      <c r="C147" s="42"/>
      <c r="D147" s="42"/>
      <c r="E147" s="109"/>
      <c r="F147" s="80"/>
      <c r="G147" s="142"/>
      <c r="H147" s="82">
        <v>2</v>
      </c>
      <c r="I147" s="114" t="s">
        <v>284</v>
      </c>
      <c r="J147" s="215">
        <v>1</v>
      </c>
      <c r="K147" s="114" t="s">
        <v>284</v>
      </c>
      <c r="L147" s="134">
        <v>2640</v>
      </c>
      <c r="M147" s="134" t="s">
        <v>285</v>
      </c>
      <c r="N147" s="3381">
        <v>6445</v>
      </c>
      <c r="O147" s="3379"/>
      <c r="P147" s="85"/>
      <c r="Q147" s="86"/>
      <c r="R147" s="86"/>
      <c r="S147" s="86"/>
      <c r="T147" s="86"/>
      <c r="U147" s="86" t="s">
        <v>34</v>
      </c>
      <c r="V147" s="86"/>
      <c r="W147" s="86"/>
      <c r="X147" s="86"/>
      <c r="Y147" s="86"/>
      <c r="Z147" s="87"/>
    </row>
    <row r="148" spans="1:26" s="1" customFormat="1" ht="21">
      <c r="A148" s="41"/>
      <c r="B148" s="42"/>
      <c r="C148" s="42"/>
      <c r="D148" s="42"/>
      <c r="E148" s="109"/>
      <c r="F148" s="80"/>
      <c r="G148" s="142"/>
      <c r="H148" s="80"/>
      <c r="I148" s="80"/>
      <c r="J148" s="96">
        <v>2</v>
      </c>
      <c r="K148" s="54" t="s">
        <v>286</v>
      </c>
      <c r="L148" s="56">
        <v>2224</v>
      </c>
      <c r="M148" s="56" t="s">
        <v>285</v>
      </c>
      <c r="N148" s="3379"/>
      <c r="O148" s="3379"/>
      <c r="P148" s="85"/>
      <c r="Q148" s="86"/>
      <c r="R148" s="86"/>
      <c r="S148" s="86"/>
      <c r="T148" s="86"/>
      <c r="U148" s="86"/>
      <c r="V148" s="86"/>
      <c r="W148" s="86"/>
      <c r="X148" s="86"/>
      <c r="Y148" s="86"/>
      <c r="Z148" s="87"/>
    </row>
    <row r="149" spans="1:26" s="1" customFormat="1" ht="21.75" thickBot="1">
      <c r="A149" s="60"/>
      <c r="B149" s="61"/>
      <c r="C149" s="61"/>
      <c r="D149" s="61"/>
      <c r="E149" s="121"/>
      <c r="F149" s="17"/>
      <c r="G149" s="122"/>
      <c r="H149" s="17"/>
      <c r="I149" s="17"/>
      <c r="J149" s="100">
        <v>3</v>
      </c>
      <c r="K149" s="64" t="s">
        <v>287</v>
      </c>
      <c r="L149" s="66">
        <v>1581</v>
      </c>
      <c r="M149" s="66" t="s">
        <v>288</v>
      </c>
      <c r="N149" s="3380"/>
      <c r="O149" s="3380"/>
      <c r="P149" s="67"/>
      <c r="Q149" s="68"/>
      <c r="R149" s="68"/>
      <c r="S149" s="68"/>
      <c r="T149" s="68"/>
      <c r="U149" s="68"/>
      <c r="V149" s="68"/>
      <c r="W149" s="68"/>
      <c r="X149" s="68"/>
      <c r="Y149" s="68"/>
      <c r="Z149" s="69"/>
    </row>
    <row r="150" spans="1:26" s="1" customFormat="1" ht="21">
      <c r="A150" s="102" t="s">
        <v>28</v>
      </c>
      <c r="B150" s="146" t="s">
        <v>39</v>
      </c>
      <c r="C150" s="146" t="s">
        <v>40</v>
      </c>
      <c r="D150" s="11">
        <v>23</v>
      </c>
      <c r="E150" s="29" t="s">
        <v>289</v>
      </c>
      <c r="F150" s="71" t="s">
        <v>290</v>
      </c>
      <c r="G150" s="155">
        <v>2</v>
      </c>
      <c r="H150" s="7">
        <v>1</v>
      </c>
      <c r="I150" s="71" t="s">
        <v>290</v>
      </c>
      <c r="J150" s="74">
        <v>1</v>
      </c>
      <c r="K150" s="75" t="s">
        <v>290</v>
      </c>
      <c r="L150" s="76">
        <v>6074</v>
      </c>
      <c r="M150" s="76" t="s">
        <v>291</v>
      </c>
      <c r="N150" s="3378">
        <v>9963</v>
      </c>
      <c r="O150" s="3378">
        <v>21810</v>
      </c>
      <c r="P150" s="77"/>
      <c r="Q150" s="78"/>
      <c r="R150" s="78"/>
      <c r="S150" s="78"/>
      <c r="T150" s="78"/>
      <c r="U150" s="78"/>
      <c r="V150" s="78" t="s">
        <v>34</v>
      </c>
      <c r="W150" s="78"/>
      <c r="X150" s="78"/>
      <c r="Y150" s="78"/>
      <c r="Z150" s="79"/>
    </row>
    <row r="151" spans="1:26" s="1" customFormat="1" ht="21">
      <c r="A151" s="41"/>
      <c r="B151" s="42"/>
      <c r="C151" s="42"/>
      <c r="D151" s="42"/>
      <c r="E151" s="109"/>
      <c r="F151" s="80"/>
      <c r="G151" s="108"/>
      <c r="H151" s="216"/>
      <c r="I151" s="80"/>
      <c r="J151" s="83">
        <v>2</v>
      </c>
      <c r="K151" s="84" t="s">
        <v>292</v>
      </c>
      <c r="L151" s="56">
        <v>3889</v>
      </c>
      <c r="M151" s="56" t="s">
        <v>291</v>
      </c>
      <c r="N151" s="3382"/>
      <c r="O151" s="3379"/>
      <c r="P151" s="88"/>
      <c r="Q151" s="89"/>
      <c r="R151" s="89"/>
      <c r="S151" s="89"/>
      <c r="T151" s="89"/>
      <c r="U151" s="89"/>
      <c r="V151" s="89"/>
      <c r="W151" s="89"/>
      <c r="X151" s="89"/>
      <c r="Y151" s="89"/>
      <c r="Z151" s="90"/>
    </row>
    <row r="152" spans="1:26" s="1" customFormat="1" ht="21">
      <c r="A152" s="41"/>
      <c r="B152" s="42"/>
      <c r="C152" s="42"/>
      <c r="D152" s="42"/>
      <c r="E152" s="109"/>
      <c r="F152" s="42"/>
      <c r="G152" s="44"/>
      <c r="H152" s="129">
        <v>2</v>
      </c>
      <c r="I152" s="52" t="s">
        <v>201</v>
      </c>
      <c r="J152" s="83">
        <v>1</v>
      </c>
      <c r="K152" s="54" t="s">
        <v>201</v>
      </c>
      <c r="L152" s="56">
        <v>4423</v>
      </c>
      <c r="M152" s="56" t="s">
        <v>293</v>
      </c>
      <c r="N152" s="3381">
        <v>11847</v>
      </c>
      <c r="O152" s="3379"/>
      <c r="P152" s="57"/>
      <c r="Q152" s="58"/>
      <c r="R152" s="58"/>
      <c r="S152" s="58"/>
      <c r="T152" s="58"/>
      <c r="U152" s="58"/>
      <c r="V152" s="58" t="s">
        <v>34</v>
      </c>
      <c r="W152" s="58"/>
      <c r="X152" s="58"/>
      <c r="Y152" s="58"/>
      <c r="Z152" s="59"/>
    </row>
    <row r="153" spans="1:26" s="1" customFormat="1" ht="21">
      <c r="A153" s="41"/>
      <c r="B153" s="42"/>
      <c r="C153" s="42"/>
      <c r="D153" s="42"/>
      <c r="E153" s="109"/>
      <c r="F153" s="42"/>
      <c r="G153" s="44"/>
      <c r="H153" s="44"/>
      <c r="I153" s="80"/>
      <c r="J153" s="83">
        <v>2</v>
      </c>
      <c r="K153" s="84" t="s">
        <v>294</v>
      </c>
      <c r="L153" s="56">
        <v>2689</v>
      </c>
      <c r="M153" s="56" t="s">
        <v>295</v>
      </c>
      <c r="N153" s="3379"/>
      <c r="O153" s="3379"/>
      <c r="P153" s="85"/>
      <c r="Q153" s="86"/>
      <c r="R153" s="86"/>
      <c r="S153" s="86"/>
      <c r="T153" s="86"/>
      <c r="U153" s="86"/>
      <c r="V153" s="86"/>
      <c r="W153" s="86"/>
      <c r="X153" s="86"/>
      <c r="Y153" s="86"/>
      <c r="Z153" s="87"/>
    </row>
    <row r="154" spans="1:26" s="1" customFormat="1" ht="21.75" thickBot="1">
      <c r="A154" s="60"/>
      <c r="B154" s="61"/>
      <c r="C154" s="61"/>
      <c r="D154" s="61"/>
      <c r="E154" s="121"/>
      <c r="F154" s="61"/>
      <c r="G154" s="21"/>
      <c r="H154" s="21"/>
      <c r="I154" s="17"/>
      <c r="J154" s="63">
        <v>3</v>
      </c>
      <c r="K154" s="130" t="s">
        <v>296</v>
      </c>
      <c r="L154" s="66">
        <v>4735</v>
      </c>
      <c r="M154" s="66" t="s">
        <v>297</v>
      </c>
      <c r="N154" s="3380"/>
      <c r="O154" s="3380"/>
      <c r="P154" s="67"/>
      <c r="Q154" s="68"/>
      <c r="R154" s="68"/>
      <c r="S154" s="68"/>
      <c r="T154" s="68"/>
      <c r="U154" s="68"/>
      <c r="V154" s="68"/>
      <c r="W154" s="68"/>
      <c r="X154" s="68"/>
      <c r="Y154" s="68"/>
      <c r="Z154" s="69"/>
    </row>
    <row r="155" spans="1:26" s="1" customFormat="1" ht="21">
      <c r="A155" s="102" t="s">
        <v>28</v>
      </c>
      <c r="B155" s="217" t="s">
        <v>173</v>
      </c>
      <c r="C155" s="218" t="s">
        <v>174</v>
      </c>
      <c r="D155" s="165">
        <v>24</v>
      </c>
      <c r="E155" s="29" t="s">
        <v>298</v>
      </c>
      <c r="F155" s="27" t="s">
        <v>299</v>
      </c>
      <c r="G155" s="31">
        <v>2</v>
      </c>
      <c r="H155" s="11">
        <v>1</v>
      </c>
      <c r="I155" s="71" t="s">
        <v>299</v>
      </c>
      <c r="J155" s="74">
        <v>1</v>
      </c>
      <c r="K155" s="75" t="s">
        <v>299</v>
      </c>
      <c r="L155" s="76">
        <v>4758</v>
      </c>
      <c r="M155" s="76" t="s">
        <v>300</v>
      </c>
      <c r="N155" s="3378">
        <v>12572</v>
      </c>
      <c r="O155" s="3378">
        <v>20950</v>
      </c>
      <c r="P155" s="77"/>
      <c r="Q155" s="78"/>
      <c r="R155" s="78"/>
      <c r="S155" s="78"/>
      <c r="T155" s="78"/>
      <c r="U155" s="78"/>
      <c r="V155" s="78" t="s">
        <v>34</v>
      </c>
      <c r="W155" s="78"/>
      <c r="X155" s="78"/>
      <c r="Y155" s="78"/>
      <c r="Z155" s="79"/>
    </row>
    <row r="156" spans="1:26" s="1" customFormat="1" ht="21">
      <c r="A156" s="104"/>
      <c r="B156" s="42"/>
      <c r="C156" s="80"/>
      <c r="D156" s="142"/>
      <c r="E156" s="109"/>
      <c r="F156" s="42"/>
      <c r="G156" s="42"/>
      <c r="H156" s="44"/>
      <c r="I156" s="80"/>
      <c r="J156" s="83">
        <v>2</v>
      </c>
      <c r="K156" s="84" t="s">
        <v>301</v>
      </c>
      <c r="L156" s="56">
        <v>3276</v>
      </c>
      <c r="M156" s="56" t="s">
        <v>300</v>
      </c>
      <c r="N156" s="3379"/>
      <c r="O156" s="3379"/>
      <c r="P156" s="85"/>
      <c r="Q156" s="86"/>
      <c r="R156" s="86"/>
      <c r="S156" s="86"/>
      <c r="T156" s="86"/>
      <c r="U156" s="86"/>
      <c r="V156" s="86"/>
      <c r="W156" s="86"/>
      <c r="X156" s="86"/>
      <c r="Y156" s="86"/>
      <c r="Z156" s="87"/>
    </row>
    <row r="157" spans="1:26" s="1" customFormat="1" ht="21">
      <c r="A157" s="104"/>
      <c r="B157" s="42"/>
      <c r="C157" s="80"/>
      <c r="D157" s="142"/>
      <c r="E157" s="109"/>
      <c r="F157" s="42"/>
      <c r="G157" s="42"/>
      <c r="H157" s="44"/>
      <c r="I157" s="80"/>
      <c r="J157" s="83">
        <v>3</v>
      </c>
      <c r="K157" s="84" t="s">
        <v>302</v>
      </c>
      <c r="L157" s="56">
        <v>4538</v>
      </c>
      <c r="M157" s="56" t="s">
        <v>303</v>
      </c>
      <c r="N157" s="3382"/>
      <c r="O157" s="3379"/>
      <c r="P157" s="88"/>
      <c r="Q157" s="89"/>
      <c r="R157" s="89"/>
      <c r="S157" s="89"/>
      <c r="T157" s="89"/>
      <c r="U157" s="89"/>
      <c r="V157" s="89"/>
      <c r="W157" s="89"/>
      <c r="X157" s="89"/>
      <c r="Y157" s="89"/>
      <c r="Z157" s="90"/>
    </row>
    <row r="158" spans="1:26" s="1" customFormat="1" ht="21">
      <c r="A158" s="104"/>
      <c r="B158" s="42"/>
      <c r="C158" s="80"/>
      <c r="D158" s="142"/>
      <c r="E158" s="109"/>
      <c r="F158" s="42"/>
      <c r="G158" s="42"/>
      <c r="H158" s="129">
        <v>2</v>
      </c>
      <c r="I158" s="219" t="s">
        <v>304</v>
      </c>
      <c r="J158" s="83">
        <v>1</v>
      </c>
      <c r="K158" s="84" t="s">
        <v>304</v>
      </c>
      <c r="L158" s="220">
        <v>5615</v>
      </c>
      <c r="M158" s="133" t="s">
        <v>305</v>
      </c>
      <c r="N158" s="3381">
        <v>8378</v>
      </c>
      <c r="O158" s="3379"/>
      <c r="P158" s="57"/>
      <c r="Q158" s="58"/>
      <c r="R158" s="58"/>
      <c r="S158" s="58"/>
      <c r="T158" s="58"/>
      <c r="U158" s="58"/>
      <c r="V158" s="58" t="s">
        <v>34</v>
      </c>
      <c r="W158" s="58"/>
      <c r="X158" s="58"/>
      <c r="Y158" s="58"/>
      <c r="Z158" s="59"/>
    </row>
    <row r="159" spans="1:26" s="1" customFormat="1" ht="21.75" thickBot="1">
      <c r="A159" s="120"/>
      <c r="B159" s="61"/>
      <c r="C159" s="17"/>
      <c r="D159" s="122"/>
      <c r="E159" s="121"/>
      <c r="F159" s="61"/>
      <c r="G159" s="61"/>
      <c r="H159" s="21"/>
      <c r="I159" s="17"/>
      <c r="J159" s="63">
        <v>2</v>
      </c>
      <c r="K159" s="130" t="s">
        <v>306</v>
      </c>
      <c r="L159" s="66">
        <v>2763</v>
      </c>
      <c r="M159" s="66" t="s">
        <v>305</v>
      </c>
      <c r="N159" s="3380"/>
      <c r="O159" s="3380"/>
      <c r="P159" s="67"/>
      <c r="Q159" s="68"/>
      <c r="R159" s="68"/>
      <c r="S159" s="68"/>
      <c r="T159" s="68"/>
      <c r="U159" s="68"/>
      <c r="V159" s="68"/>
      <c r="W159" s="68"/>
      <c r="X159" s="68"/>
      <c r="Y159" s="68"/>
      <c r="Z159" s="69"/>
    </row>
    <row r="160" spans="1:26" s="1" customFormat="1" ht="21">
      <c r="A160" s="102" t="s">
        <v>28</v>
      </c>
      <c r="B160" s="221" t="s">
        <v>227</v>
      </c>
      <c r="C160" s="222" t="s">
        <v>228</v>
      </c>
      <c r="D160" s="72">
        <v>25</v>
      </c>
      <c r="E160" s="29"/>
      <c r="F160" s="27"/>
      <c r="G160" s="27"/>
      <c r="H160" s="72">
        <v>1</v>
      </c>
      <c r="I160" s="136" t="s">
        <v>307</v>
      </c>
      <c r="J160" s="74">
        <v>1</v>
      </c>
      <c r="K160" s="75" t="s">
        <v>307</v>
      </c>
      <c r="L160" s="76">
        <v>4460</v>
      </c>
      <c r="M160" s="76" t="s">
        <v>308</v>
      </c>
      <c r="N160" s="3378">
        <v>15117</v>
      </c>
      <c r="O160" s="3378">
        <v>15117</v>
      </c>
      <c r="P160" s="77"/>
      <c r="Q160" s="78"/>
      <c r="R160" s="78"/>
      <c r="S160" s="78"/>
      <c r="T160" s="78"/>
      <c r="U160" s="78"/>
      <c r="V160" s="78" t="s">
        <v>34</v>
      </c>
      <c r="W160" s="78"/>
      <c r="X160" s="78"/>
      <c r="Y160" s="78"/>
      <c r="Z160" s="79"/>
    </row>
    <row r="161" spans="1:26" s="1" customFormat="1" ht="21">
      <c r="A161" s="41"/>
      <c r="B161" s="139"/>
      <c r="C161" s="125"/>
      <c r="D161" s="139"/>
      <c r="E161" s="223"/>
      <c r="F161" s="125"/>
      <c r="G161" s="125"/>
      <c r="H161" s="158"/>
      <c r="I161" s="138"/>
      <c r="J161" s="83">
        <v>2</v>
      </c>
      <c r="K161" s="84" t="s">
        <v>309</v>
      </c>
      <c r="L161" s="56">
        <v>3045</v>
      </c>
      <c r="M161" s="56" t="s">
        <v>308</v>
      </c>
      <c r="N161" s="3379"/>
      <c r="O161" s="3379"/>
      <c r="P161" s="85"/>
      <c r="Q161" s="86"/>
      <c r="R161" s="86"/>
      <c r="S161" s="86"/>
      <c r="T161" s="86"/>
      <c r="U161" s="86"/>
      <c r="V161" s="86"/>
      <c r="W161" s="86"/>
      <c r="X161" s="86"/>
      <c r="Y161" s="86"/>
      <c r="Z161" s="87"/>
    </row>
    <row r="162" spans="1:26" s="1" customFormat="1" ht="21">
      <c r="A162" s="41"/>
      <c r="B162" s="139"/>
      <c r="C162" s="125"/>
      <c r="D162" s="139"/>
      <c r="E162" s="223"/>
      <c r="F162" s="125"/>
      <c r="G162" s="125"/>
      <c r="H162" s="158"/>
      <c r="I162" s="138"/>
      <c r="J162" s="132">
        <v>3</v>
      </c>
      <c r="K162" s="84" t="s">
        <v>310</v>
      </c>
      <c r="L162" s="56">
        <v>3458</v>
      </c>
      <c r="M162" s="56" t="s">
        <v>308</v>
      </c>
      <c r="N162" s="3379"/>
      <c r="O162" s="3379"/>
      <c r="P162" s="85"/>
      <c r="Q162" s="86"/>
      <c r="R162" s="86"/>
      <c r="S162" s="86"/>
      <c r="T162" s="86"/>
      <c r="U162" s="86"/>
      <c r="V162" s="86"/>
      <c r="W162" s="86"/>
      <c r="X162" s="86"/>
      <c r="Y162" s="86"/>
      <c r="Z162" s="87"/>
    </row>
    <row r="163" spans="1:26" s="1" customFormat="1" ht="21.75" thickBot="1">
      <c r="A163" s="60"/>
      <c r="B163" s="154"/>
      <c r="C163" s="167"/>
      <c r="D163" s="154"/>
      <c r="E163" s="224"/>
      <c r="F163" s="154"/>
      <c r="G163" s="154"/>
      <c r="H163" s="169"/>
      <c r="I163" s="225"/>
      <c r="J163" s="100">
        <v>4</v>
      </c>
      <c r="K163" s="123" t="s">
        <v>311</v>
      </c>
      <c r="L163" s="185">
        <v>4154</v>
      </c>
      <c r="M163" s="66" t="s">
        <v>240</v>
      </c>
      <c r="N163" s="3380"/>
      <c r="O163" s="3380"/>
      <c r="P163" s="67"/>
      <c r="Q163" s="68"/>
      <c r="R163" s="68"/>
      <c r="S163" s="68"/>
      <c r="T163" s="68"/>
      <c r="U163" s="68"/>
      <c r="V163" s="68"/>
      <c r="W163" s="68"/>
      <c r="X163" s="68"/>
      <c r="Y163" s="68"/>
      <c r="Z163" s="69"/>
    </row>
    <row r="164" spans="1:26" s="1" customFormat="1" ht="21">
      <c r="A164" s="102" t="s">
        <v>28</v>
      </c>
      <c r="B164" s="146" t="s">
        <v>193</v>
      </c>
      <c r="C164" s="27" t="s">
        <v>194</v>
      </c>
      <c r="D164" s="28">
        <v>26</v>
      </c>
      <c r="E164" s="29"/>
      <c r="F164" s="27"/>
      <c r="G164" s="27"/>
      <c r="H164" s="28">
        <v>1</v>
      </c>
      <c r="I164" s="71" t="s">
        <v>194</v>
      </c>
      <c r="J164" s="226">
        <v>1</v>
      </c>
      <c r="K164" s="75" t="s">
        <v>194</v>
      </c>
      <c r="L164" s="76">
        <v>7816</v>
      </c>
      <c r="M164" s="76" t="s">
        <v>312</v>
      </c>
      <c r="N164" s="3378">
        <v>11940</v>
      </c>
      <c r="O164" s="3378">
        <v>11940</v>
      </c>
      <c r="P164" s="77"/>
      <c r="Q164" s="78"/>
      <c r="R164" s="78"/>
      <c r="S164" s="78"/>
      <c r="T164" s="78"/>
      <c r="U164" s="78"/>
      <c r="V164" s="78"/>
      <c r="W164" s="78" t="s">
        <v>34</v>
      </c>
      <c r="X164" s="78"/>
      <c r="Y164" s="78"/>
      <c r="Z164" s="79"/>
    </row>
    <row r="165" spans="1:26" s="1" customFormat="1" ht="21">
      <c r="A165" s="41"/>
      <c r="B165" s="42"/>
      <c r="C165" s="42"/>
      <c r="D165" s="42"/>
      <c r="E165" s="109"/>
      <c r="F165" s="42"/>
      <c r="G165" s="42"/>
      <c r="H165" s="105"/>
      <c r="I165" s="139"/>
      <c r="J165" s="96">
        <v>2</v>
      </c>
      <c r="K165" s="54" t="s">
        <v>313</v>
      </c>
      <c r="L165" s="56">
        <v>1705</v>
      </c>
      <c r="M165" s="56" t="s">
        <v>314</v>
      </c>
      <c r="N165" s="3379"/>
      <c r="O165" s="3379"/>
      <c r="P165" s="85"/>
      <c r="Q165" s="86"/>
      <c r="R165" s="86"/>
      <c r="S165" s="86"/>
      <c r="T165" s="86"/>
      <c r="U165" s="86"/>
      <c r="V165" s="86"/>
      <c r="W165" s="86"/>
      <c r="X165" s="86"/>
      <c r="Y165" s="86"/>
      <c r="Z165" s="87"/>
    </row>
    <row r="166" spans="1:26" s="1" customFormat="1" ht="21.75" thickBot="1">
      <c r="A166" s="60"/>
      <c r="B166" s="61"/>
      <c r="C166" s="61"/>
      <c r="D166" s="61"/>
      <c r="E166" s="121"/>
      <c r="F166" s="61"/>
      <c r="G166" s="61"/>
      <c r="H166" s="200"/>
      <c r="I166" s="154"/>
      <c r="J166" s="100">
        <v>3</v>
      </c>
      <c r="K166" s="64" t="s">
        <v>315</v>
      </c>
      <c r="L166" s="66">
        <v>2419</v>
      </c>
      <c r="M166" s="66" t="s">
        <v>314</v>
      </c>
      <c r="N166" s="3380"/>
      <c r="O166" s="3380"/>
      <c r="P166" s="67"/>
      <c r="Q166" s="68"/>
      <c r="R166" s="68"/>
      <c r="S166" s="68"/>
      <c r="T166" s="68"/>
      <c r="U166" s="68"/>
      <c r="V166" s="68"/>
      <c r="W166" s="68"/>
      <c r="X166" s="68"/>
      <c r="Y166" s="68"/>
      <c r="Z166" s="69"/>
    </row>
    <row r="168" spans="1:26" s="1" customFormat="1" ht="21"/>
    <row r="169" spans="1:26" s="1" customFormat="1" ht="21"/>
    <row r="170" spans="1:26" s="1" customFormat="1" ht="21"/>
    <row r="171" spans="1:26" s="1" customFormat="1" ht="21"/>
    <row r="172" spans="1:26" s="1" customFormat="1" ht="21"/>
    <row r="173" spans="1:26" s="1" customFormat="1" ht="21"/>
    <row r="174" spans="1:26" s="1" customFormat="1" ht="21"/>
    <row r="175" spans="1:26" s="1" customFormat="1" ht="21"/>
    <row r="176" spans="1:26" s="1" customFormat="1" ht="21"/>
    <row r="177" s="1" customFormat="1" ht="21"/>
    <row r="178" s="1" customFormat="1" ht="21"/>
    <row r="179" s="1" customFormat="1" ht="21"/>
    <row r="180" s="1" customFormat="1" ht="21"/>
    <row r="181" s="1" customFormat="1" ht="21"/>
    <row r="182" s="1" customFormat="1" ht="21"/>
    <row r="183" s="1" customFormat="1" ht="21"/>
    <row r="184" s="1" customFormat="1" ht="21"/>
    <row r="185" s="1" customFormat="1" ht="21"/>
    <row r="186" s="1" customFormat="1" ht="21"/>
    <row r="187" s="1" customFormat="1" ht="21"/>
    <row r="188" s="1" customFormat="1" ht="21"/>
  </sheetData>
  <mergeCells count="79">
    <mergeCell ref="N160:N163"/>
    <mergeCell ref="O160:O163"/>
    <mergeCell ref="N164:N166"/>
    <mergeCell ref="O164:O166"/>
    <mergeCell ref="N150:N151"/>
    <mergeCell ref="O150:O154"/>
    <mergeCell ref="N152:N154"/>
    <mergeCell ref="N155:N157"/>
    <mergeCell ref="O155:O159"/>
    <mergeCell ref="N158:N159"/>
    <mergeCell ref="O131:O133"/>
    <mergeCell ref="N137:N139"/>
    <mergeCell ref="O137:O142"/>
    <mergeCell ref="N140:N142"/>
    <mergeCell ref="N143:N146"/>
    <mergeCell ref="O143:O149"/>
    <mergeCell ref="N147:N149"/>
    <mergeCell ref="O93:O97"/>
    <mergeCell ref="N95:N97"/>
    <mergeCell ref="O134:O136"/>
    <mergeCell ref="O106:O108"/>
    <mergeCell ref="N109:N110"/>
    <mergeCell ref="O109:O115"/>
    <mergeCell ref="N111:N113"/>
    <mergeCell ref="N114:N115"/>
    <mergeCell ref="N116:N117"/>
    <mergeCell ref="O116:O122"/>
    <mergeCell ref="N118:N120"/>
    <mergeCell ref="N121:N122"/>
    <mergeCell ref="N123:N124"/>
    <mergeCell ref="O123:O130"/>
    <mergeCell ref="N125:N127"/>
    <mergeCell ref="N128:N130"/>
    <mergeCell ref="N59:N60"/>
    <mergeCell ref="N98:N99"/>
    <mergeCell ref="O98:O105"/>
    <mergeCell ref="N100:N101"/>
    <mergeCell ref="N102:N105"/>
    <mergeCell ref="N69:N73"/>
    <mergeCell ref="O69:O79"/>
    <mergeCell ref="N74:N77"/>
    <mergeCell ref="N78:N79"/>
    <mergeCell ref="N80:N82"/>
    <mergeCell ref="O80:O86"/>
    <mergeCell ref="N83:N84"/>
    <mergeCell ref="N85:N86"/>
    <mergeCell ref="N87:N88"/>
    <mergeCell ref="O87:O92"/>
    <mergeCell ref="N90:N92"/>
    <mergeCell ref="N61:N62"/>
    <mergeCell ref="O61:O68"/>
    <mergeCell ref="N63:N65"/>
    <mergeCell ref="N66:N68"/>
    <mergeCell ref="N35:N36"/>
    <mergeCell ref="O35:O41"/>
    <mergeCell ref="N37:N38"/>
    <mergeCell ref="N39:N41"/>
    <mergeCell ref="N42:N44"/>
    <mergeCell ref="O42:O50"/>
    <mergeCell ref="N45:N46"/>
    <mergeCell ref="N47:N50"/>
    <mergeCell ref="O51:O54"/>
    <mergeCell ref="N53:N54"/>
    <mergeCell ref="N55:N57"/>
    <mergeCell ref="O55:O60"/>
    <mergeCell ref="N20:N22"/>
    <mergeCell ref="O20:O26"/>
    <mergeCell ref="N23:N24"/>
    <mergeCell ref="N25:N26"/>
    <mergeCell ref="O27:O34"/>
    <mergeCell ref="N28:N31"/>
    <mergeCell ref="N32:N34"/>
    <mergeCell ref="A1:Z1"/>
    <mergeCell ref="O7:O10"/>
    <mergeCell ref="N9:N10"/>
    <mergeCell ref="N11:N15"/>
    <mergeCell ref="O11:O19"/>
    <mergeCell ref="N16:N17"/>
    <mergeCell ref="N18:N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workbookViewId="0">
      <selection activeCell="H55" sqref="H55"/>
    </sheetView>
  </sheetViews>
  <sheetFormatPr defaultColWidth="9" defaultRowHeight="18.75"/>
  <cols>
    <col min="1" max="1" width="5" style="231" customWidth="1"/>
    <col min="2" max="2" width="48.75" style="241" customWidth="1"/>
    <col min="3" max="3" width="12.75" style="231" customWidth="1"/>
    <col min="4" max="4" width="11.125" style="231" customWidth="1"/>
    <col min="5" max="5" width="20.125" style="231" customWidth="1"/>
    <col min="6" max="6" width="8.125" style="231" customWidth="1"/>
    <col min="7" max="7" width="8" style="231" customWidth="1"/>
    <col min="8" max="8" width="11.375" style="231" customWidth="1"/>
    <col min="9" max="9" width="9.625" style="231" customWidth="1"/>
    <col min="10" max="16384" width="9" style="231"/>
  </cols>
  <sheetData>
    <row r="1" spans="1:9" ht="21">
      <c r="A1" s="3157" t="s">
        <v>335</v>
      </c>
      <c r="B1" s="3157"/>
      <c r="C1" s="3157"/>
      <c r="D1" s="3157"/>
      <c r="E1" s="3157"/>
      <c r="F1" s="3157"/>
      <c r="G1" s="3157"/>
      <c r="H1" s="3157"/>
      <c r="I1" s="3157"/>
    </row>
    <row r="2" spans="1:9" ht="21">
      <c r="A2" s="3157" t="s">
        <v>3449</v>
      </c>
      <c r="B2" s="3157"/>
      <c r="C2" s="3157"/>
      <c r="D2" s="3157"/>
      <c r="E2" s="3157"/>
      <c r="F2" s="3157"/>
      <c r="G2" s="3157"/>
      <c r="H2" s="3157"/>
      <c r="I2" s="3157"/>
    </row>
    <row r="3" spans="1:9">
      <c r="A3" s="232" t="s">
        <v>3949</v>
      </c>
      <c r="B3" s="244"/>
    </row>
    <row r="4" spans="1:9">
      <c r="A4" s="232" t="s">
        <v>329</v>
      </c>
      <c r="B4" s="244"/>
    </row>
    <row r="5" spans="1:9" ht="21.75">
      <c r="A5" s="232"/>
      <c r="B5" s="231" t="s">
        <v>3451</v>
      </c>
      <c r="E5" s="541"/>
    </row>
    <row r="6" spans="1:9">
      <c r="A6" s="232"/>
      <c r="B6" s="244" t="s">
        <v>3452</v>
      </c>
    </row>
    <row r="7" spans="1:9">
      <c r="A7" s="232"/>
      <c r="B7" s="244" t="s">
        <v>3453</v>
      </c>
    </row>
    <row r="8" spans="1:9">
      <c r="A8" s="232"/>
      <c r="B8" s="231" t="s">
        <v>3454</v>
      </c>
    </row>
    <row r="9" spans="1:9">
      <c r="A9" s="232"/>
      <c r="B9" s="955" t="s">
        <v>3455</v>
      </c>
    </row>
    <row r="10" spans="1:9">
      <c r="A10" s="232"/>
      <c r="B10" s="956" t="s">
        <v>3456</v>
      </c>
    </row>
    <row r="11" spans="1:9">
      <c r="A11" s="232"/>
      <c r="B11" s="956" t="s">
        <v>3457</v>
      </c>
    </row>
    <row r="12" spans="1:9">
      <c r="A12" s="232"/>
      <c r="B12" s="956" t="s">
        <v>3458</v>
      </c>
    </row>
    <row r="13" spans="1:9">
      <c r="A13" s="232"/>
      <c r="B13" s="956" t="s">
        <v>3459</v>
      </c>
    </row>
    <row r="14" spans="1:9">
      <c r="A14" s="232"/>
      <c r="B14" s="956" t="s">
        <v>3460</v>
      </c>
    </row>
    <row r="15" spans="1:9">
      <c r="A15" s="232"/>
      <c r="B15" s="244" t="s">
        <v>3461</v>
      </c>
    </row>
    <row r="16" spans="1:9" ht="21">
      <c r="A16" s="232" t="s">
        <v>332</v>
      </c>
      <c r="B16" s="920"/>
    </row>
    <row r="17" spans="1:9">
      <c r="A17" s="232"/>
      <c r="B17" s="244" t="s">
        <v>3464</v>
      </c>
    </row>
    <row r="18" spans="1:9">
      <c r="A18" s="232"/>
      <c r="B18" s="244" t="s">
        <v>3465</v>
      </c>
    </row>
    <row r="19" spans="1:9">
      <c r="A19" s="232"/>
      <c r="B19" s="244" t="s">
        <v>3466</v>
      </c>
    </row>
    <row r="20" spans="1:9" ht="21" customHeight="1">
      <c r="A20" s="232"/>
      <c r="B20" s="244" t="s">
        <v>3467</v>
      </c>
    </row>
    <row r="21" spans="1:9">
      <c r="A21" s="232"/>
      <c r="B21" s="244" t="s">
        <v>3468</v>
      </c>
    </row>
    <row r="22" spans="1:9">
      <c r="A22" s="232"/>
      <c r="B22" s="244" t="s">
        <v>3469</v>
      </c>
    </row>
    <row r="23" spans="1:9">
      <c r="A23" s="232"/>
      <c r="B23" s="244" t="s">
        <v>3470</v>
      </c>
    </row>
    <row r="24" spans="1:9">
      <c r="A24" s="537" t="s">
        <v>3471</v>
      </c>
      <c r="B24" s="244"/>
    </row>
    <row r="25" spans="1:9">
      <c r="A25" s="232"/>
      <c r="B25" s="244" t="s">
        <v>3472</v>
      </c>
    </row>
    <row r="26" spans="1:9">
      <c r="A26" s="232"/>
      <c r="B26" s="244" t="s">
        <v>3473</v>
      </c>
    </row>
    <row r="27" spans="1:9">
      <c r="A27" s="232"/>
      <c r="B27" s="244" t="s">
        <v>3474</v>
      </c>
    </row>
    <row r="28" spans="1:9">
      <c r="A28" s="232"/>
      <c r="B28" s="244"/>
    </row>
    <row r="29" spans="1:9">
      <c r="A29" s="3155" t="s">
        <v>0</v>
      </c>
      <c r="B29" s="3167" t="s">
        <v>325</v>
      </c>
      <c r="C29" s="3155" t="s">
        <v>326</v>
      </c>
      <c r="D29" s="3155" t="s">
        <v>1</v>
      </c>
      <c r="E29" s="3155" t="s">
        <v>327</v>
      </c>
      <c r="F29" s="3162" t="s">
        <v>2</v>
      </c>
      <c r="G29" s="3162"/>
      <c r="H29" s="3163" t="s">
        <v>328</v>
      </c>
      <c r="I29" s="3155" t="s">
        <v>5</v>
      </c>
    </row>
    <row r="30" spans="1:9">
      <c r="A30" s="3156"/>
      <c r="B30" s="3168"/>
      <c r="C30" s="3156"/>
      <c r="D30" s="3156"/>
      <c r="E30" s="3156"/>
      <c r="F30" s="1817" t="s">
        <v>3</v>
      </c>
      <c r="G30" s="1817" t="s">
        <v>4</v>
      </c>
      <c r="H30" s="3164"/>
      <c r="I30" s="3156"/>
    </row>
    <row r="31" spans="1:9" ht="21">
      <c r="A31" s="233">
        <v>1</v>
      </c>
      <c r="B31" s="1912" t="s">
        <v>4168</v>
      </c>
      <c r="C31" s="234"/>
      <c r="D31" s="234"/>
      <c r="E31" s="234"/>
      <c r="F31" s="234"/>
      <c r="G31" s="234"/>
      <c r="H31" s="234"/>
      <c r="I31" s="234"/>
    </row>
    <row r="32" spans="1:9" ht="21">
      <c r="A32" s="654"/>
      <c r="B32" s="1913" t="s">
        <v>4169</v>
      </c>
      <c r="C32" s="659"/>
      <c r="D32" s="659"/>
      <c r="E32" s="659"/>
      <c r="F32" s="659"/>
      <c r="G32" s="659"/>
      <c r="H32" s="659"/>
      <c r="I32" s="659"/>
    </row>
    <row r="33" spans="1:9">
      <c r="A33" s="654"/>
      <c r="B33" s="1914" t="s">
        <v>5511</v>
      </c>
      <c r="C33" s="659"/>
      <c r="D33" s="659"/>
      <c r="E33" s="659"/>
      <c r="F33" s="659"/>
      <c r="G33" s="659"/>
      <c r="H33" s="659"/>
      <c r="I33" s="659"/>
    </row>
    <row r="34" spans="1:9">
      <c r="A34" s="654"/>
      <c r="B34" s="1914" t="s">
        <v>5512</v>
      </c>
      <c r="C34" s="659"/>
      <c r="D34" s="659"/>
      <c r="E34" s="659"/>
      <c r="F34" s="659"/>
      <c r="G34" s="659"/>
      <c r="H34" s="659"/>
      <c r="I34" s="659"/>
    </row>
    <row r="35" spans="1:9">
      <c r="A35" s="235"/>
      <c r="B35" s="1915" t="s">
        <v>5513</v>
      </c>
      <c r="C35" s="235"/>
      <c r="D35" s="235"/>
      <c r="E35" s="235"/>
      <c r="F35" s="235"/>
      <c r="G35" s="235"/>
      <c r="H35" s="235"/>
      <c r="I35" s="235"/>
    </row>
    <row r="36" spans="1:9">
      <c r="A36" s="235"/>
      <c r="B36" s="243" t="s">
        <v>4077</v>
      </c>
      <c r="C36" s="1916" t="s">
        <v>4078</v>
      </c>
      <c r="D36" s="1502" t="s">
        <v>1082</v>
      </c>
      <c r="E36" s="1917" t="s">
        <v>4079</v>
      </c>
      <c r="F36" s="1918" t="s">
        <v>3035</v>
      </c>
      <c r="G36" s="1919"/>
      <c r="H36" s="1920" t="s">
        <v>3218</v>
      </c>
      <c r="I36" s="1921" t="s">
        <v>371</v>
      </c>
    </row>
    <row r="37" spans="1:9">
      <c r="A37" s="235"/>
      <c r="B37" s="243" t="s">
        <v>4081</v>
      </c>
      <c r="C37" s="1916" t="s">
        <v>4082</v>
      </c>
      <c r="D37" s="1502"/>
      <c r="E37" s="1922" t="s">
        <v>5514</v>
      </c>
      <c r="F37" s="1923" t="s">
        <v>4084</v>
      </c>
      <c r="G37" s="1919"/>
      <c r="H37" s="1920"/>
      <c r="I37" s="1920" t="s">
        <v>3601</v>
      </c>
    </row>
    <row r="38" spans="1:9">
      <c r="A38" s="235"/>
      <c r="B38" s="243" t="s">
        <v>4085</v>
      </c>
      <c r="D38" s="1502"/>
      <c r="E38" s="1917"/>
      <c r="F38" s="1923"/>
      <c r="G38" s="1919"/>
      <c r="H38" s="1920"/>
      <c r="I38" s="1919"/>
    </row>
    <row r="39" spans="1:9">
      <c r="A39" s="235"/>
      <c r="B39" s="243" t="s">
        <v>4086</v>
      </c>
      <c r="C39" s="1919"/>
      <c r="D39" s="1502"/>
      <c r="E39" s="1917"/>
      <c r="F39" s="1923"/>
      <c r="G39" s="1919"/>
      <c r="H39" s="1920"/>
      <c r="I39" s="1919"/>
    </row>
    <row r="40" spans="1:9">
      <c r="A40" s="235"/>
      <c r="B40" s="243" t="s">
        <v>4087</v>
      </c>
      <c r="C40" s="1924"/>
      <c r="D40" s="1502"/>
      <c r="E40" s="1917"/>
      <c r="F40" s="1923"/>
      <c r="G40" s="1919"/>
      <c r="H40" s="1920"/>
      <c r="I40" s="1919"/>
    </row>
    <row r="41" spans="1:9">
      <c r="A41" s="235"/>
      <c r="B41" s="243" t="s">
        <v>4088</v>
      </c>
      <c r="C41" s="1924"/>
      <c r="D41" s="1502"/>
      <c r="E41" s="1917"/>
      <c r="F41" s="1923"/>
      <c r="G41" s="1919"/>
      <c r="H41" s="1920"/>
      <c r="I41" s="1919"/>
    </row>
    <row r="42" spans="1:9" ht="37.5">
      <c r="A42" s="235"/>
      <c r="B42" s="243" t="s">
        <v>4089</v>
      </c>
      <c r="C42" s="1924"/>
      <c r="D42" s="1502"/>
      <c r="E42" s="1917"/>
      <c r="F42" s="1923"/>
      <c r="G42" s="1919"/>
      <c r="H42" s="1920"/>
      <c r="I42" s="1919"/>
    </row>
    <row r="43" spans="1:9">
      <c r="A43" s="235" t="s">
        <v>5515</v>
      </c>
      <c r="B43" s="243" t="s">
        <v>4090</v>
      </c>
      <c r="C43" s="1924"/>
      <c r="D43" s="1502"/>
      <c r="E43" s="1917"/>
      <c r="F43" s="1923"/>
      <c r="G43" s="1919"/>
      <c r="H43" s="1920"/>
      <c r="I43" s="1919"/>
    </row>
    <row r="44" spans="1:9">
      <c r="A44" s="235"/>
      <c r="B44" s="243" t="s">
        <v>4091</v>
      </c>
      <c r="C44" s="1924"/>
      <c r="D44" s="1502"/>
      <c r="E44" s="1917"/>
      <c r="F44" s="1923"/>
      <c r="G44" s="1919"/>
      <c r="H44" s="1920"/>
      <c r="I44" s="1919"/>
    </row>
    <row r="45" spans="1:9">
      <c r="A45" s="235"/>
      <c r="B45" s="243" t="s">
        <v>4092</v>
      </c>
      <c r="D45" s="1502"/>
      <c r="E45" s="1917"/>
      <c r="F45" s="1925"/>
      <c r="G45" s="1926"/>
      <c r="H45" s="1920"/>
      <c r="I45" s="1920"/>
    </row>
    <row r="46" spans="1:9">
      <c r="A46" s="235"/>
      <c r="B46" s="243" t="s">
        <v>4018</v>
      </c>
      <c r="C46" s="1919"/>
      <c r="D46" s="82"/>
      <c r="E46" s="1917"/>
      <c r="F46" s="1927"/>
      <c r="G46" s="1928"/>
      <c r="H46" s="1929"/>
      <c r="I46" s="1929"/>
    </row>
    <row r="47" spans="1:9">
      <c r="A47" s="235"/>
      <c r="B47" s="1930" t="s">
        <v>4093</v>
      </c>
      <c r="C47" s="1919"/>
      <c r="D47" s="82"/>
      <c r="E47" s="1917"/>
      <c r="F47" s="1927"/>
      <c r="G47" s="1928"/>
      <c r="H47" s="1929"/>
      <c r="I47" s="1929"/>
    </row>
    <row r="48" spans="1:9">
      <c r="A48" s="235"/>
      <c r="B48" s="1931" t="s">
        <v>4094</v>
      </c>
      <c r="C48" s="1932"/>
      <c r="D48" s="1501"/>
      <c r="E48" s="1931"/>
      <c r="F48" s="1918"/>
      <c r="G48" s="1933"/>
      <c r="H48" s="1920"/>
      <c r="I48" s="1934"/>
    </row>
    <row r="49" spans="1:9">
      <c r="A49" s="235"/>
      <c r="B49" s="1931" t="s">
        <v>4095</v>
      </c>
      <c r="C49" s="1932" t="s">
        <v>4096</v>
      </c>
      <c r="D49" s="1502" t="s">
        <v>1082</v>
      </c>
      <c r="E49" s="1931" t="s">
        <v>4097</v>
      </c>
      <c r="F49" s="1501"/>
      <c r="G49" s="1935"/>
      <c r="H49" s="1920" t="s">
        <v>4098</v>
      </c>
      <c r="I49" s="1921" t="s">
        <v>371</v>
      </c>
    </row>
    <row r="50" spans="1:9">
      <c r="A50" s="235"/>
      <c r="B50" s="1936" t="s">
        <v>4099</v>
      </c>
      <c r="C50" s="1501" t="s">
        <v>2669</v>
      </c>
      <c r="D50" s="1501"/>
      <c r="E50" s="1501" t="s">
        <v>4100</v>
      </c>
      <c r="F50" s="1501"/>
      <c r="G50"/>
      <c r="H50" s="1501"/>
      <c r="I50" s="1920" t="s">
        <v>3601</v>
      </c>
    </row>
    <row r="51" spans="1:9">
      <c r="A51" s="235"/>
      <c r="B51" s="1937" t="s">
        <v>4101</v>
      </c>
      <c r="C51" s="1501"/>
      <c r="D51" s="1501"/>
      <c r="E51" s="1931" t="s">
        <v>4102</v>
      </c>
      <c r="F51" s="1501"/>
      <c r="G51" s="1938"/>
      <c r="H51" s="1938"/>
      <c r="I51" s="1938"/>
    </row>
    <row r="52" spans="1:9">
      <c r="A52" s="236"/>
      <c r="B52" s="1501" t="s">
        <v>4103</v>
      </c>
      <c r="C52" s="1938"/>
      <c r="D52" s="1938"/>
      <c r="E52" s="231" t="s">
        <v>4104</v>
      </c>
      <c r="F52" s="1501"/>
      <c r="G52" s="1938"/>
      <c r="H52" s="1938"/>
      <c r="I52" s="1938"/>
    </row>
    <row r="53" spans="1:9">
      <c r="A53" s="233"/>
      <c r="B53" s="1501" t="s">
        <v>4105</v>
      </c>
      <c r="C53" s="1938"/>
      <c r="D53" s="1938"/>
      <c r="E53" s="1931" t="s">
        <v>4106</v>
      </c>
      <c r="F53" s="1501"/>
      <c r="G53" s="1938"/>
      <c r="H53" s="1938"/>
      <c r="I53" s="1938"/>
    </row>
    <row r="54" spans="1:9">
      <c r="A54" s="235"/>
      <c r="B54" s="1938"/>
      <c r="C54" s="1938"/>
      <c r="D54" s="1938"/>
      <c r="E54" s="1931" t="s">
        <v>4107</v>
      </c>
      <c r="F54" s="1501"/>
      <c r="G54" s="1938"/>
      <c r="H54" s="1938"/>
      <c r="I54" s="1938"/>
    </row>
    <row r="55" spans="1:9">
      <c r="A55" s="235"/>
      <c r="B55" s="243"/>
      <c r="C55" s="235"/>
      <c r="D55" s="235"/>
      <c r="E55" s="231" t="s">
        <v>4108</v>
      </c>
      <c r="F55" s="235"/>
      <c r="G55" s="235"/>
      <c r="H55" s="235"/>
      <c r="I55" s="235"/>
    </row>
    <row r="56" spans="1:9">
      <c r="A56" s="1501"/>
      <c r="B56" s="1939"/>
      <c r="C56" s="1940"/>
      <c r="D56" s="1941"/>
      <c r="E56" s="1942" t="s">
        <v>4109</v>
      </c>
      <c r="F56" s="1501"/>
      <c r="G56" s="1501"/>
      <c r="H56" s="1943"/>
      <c r="I56" s="1944"/>
    </row>
    <row r="57" spans="1:9">
      <c r="A57" s="1501"/>
      <c r="B57" s="1939"/>
      <c r="C57" s="1945"/>
      <c r="D57" s="1501"/>
      <c r="E57" s="1946" t="s">
        <v>4110</v>
      </c>
      <c r="F57" s="1501"/>
      <c r="G57" s="1501"/>
      <c r="H57" s="1943"/>
      <c r="I57" s="1943"/>
    </row>
    <row r="58" spans="1:9">
      <c r="A58" s="1501"/>
      <c r="B58" s="1939"/>
      <c r="C58" s="1940"/>
      <c r="D58" s="1501"/>
      <c r="E58" s="1946"/>
      <c r="F58" s="1501"/>
      <c r="G58" s="1501"/>
      <c r="H58" s="1501"/>
      <c r="I58" s="1501"/>
    </row>
    <row r="59" spans="1:9" s="778" customFormat="1">
      <c r="A59" s="779"/>
      <c r="B59" s="780"/>
      <c r="C59" s="779"/>
      <c r="D59" s="779"/>
      <c r="E59" s="376" t="s">
        <v>427</v>
      </c>
      <c r="F59" s="872">
        <f>SUM(F23+F28+F33)</f>
        <v>0</v>
      </c>
      <c r="G59" s="871"/>
      <c r="H59" s="779"/>
      <c r="I59" s="779"/>
    </row>
  </sheetData>
  <mergeCells count="10">
    <mergeCell ref="A1:I1"/>
    <mergeCell ref="A2:I2"/>
    <mergeCell ref="F29:G29"/>
    <mergeCell ref="H29:H30"/>
    <mergeCell ref="I29:I30"/>
    <mergeCell ref="A29:A30"/>
    <mergeCell ref="B29:B30"/>
    <mergeCell ref="C29:C30"/>
    <mergeCell ref="D29:D30"/>
    <mergeCell ref="E29:E30"/>
  </mergeCells>
  <printOptions horizontalCentered="1" verticalCentered="1"/>
  <pageMargins left="0.19685039370078741" right="0.19685039370078741" top="0.19685039370078741" bottom="0.19685039370078741" header="0" footer="0"/>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
  <sheetViews>
    <sheetView topLeftCell="A129" workbookViewId="0">
      <selection activeCell="I136" sqref="I136"/>
    </sheetView>
  </sheetViews>
  <sheetFormatPr defaultColWidth="9" defaultRowHeight="21"/>
  <cols>
    <col min="1" max="1" width="7" style="917" customWidth="1"/>
    <col min="2" max="2" width="4.125" style="1" customWidth="1"/>
    <col min="3" max="3" width="46.875" style="1" customWidth="1"/>
    <col min="4" max="4" width="14.875" style="1" customWidth="1"/>
    <col min="5" max="5" width="10.75" style="1" customWidth="1"/>
    <col min="6" max="6" width="18.125" style="1" customWidth="1"/>
    <col min="7" max="7" width="8.375" style="1" customWidth="1"/>
    <col min="8" max="8" width="5.625" style="1" customWidth="1"/>
    <col min="9" max="9" width="9" style="1" customWidth="1"/>
    <col min="10" max="10" width="5.875" style="1" customWidth="1"/>
    <col min="11" max="16384" width="9" style="1"/>
  </cols>
  <sheetData>
    <row r="1" spans="1:10">
      <c r="A1" s="3157" t="s">
        <v>2347</v>
      </c>
      <c r="B1" s="3157"/>
      <c r="C1" s="3157"/>
      <c r="D1" s="3157"/>
      <c r="E1" s="3157"/>
      <c r="F1" s="3157"/>
      <c r="G1" s="3157"/>
      <c r="H1" s="3157"/>
      <c r="I1" s="3157"/>
      <c r="J1" s="3157"/>
    </row>
    <row r="2" spans="1:10">
      <c r="A2" s="3157" t="s">
        <v>3142</v>
      </c>
      <c r="B2" s="3157"/>
      <c r="C2" s="3157"/>
      <c r="D2" s="3157"/>
      <c r="E2" s="3157"/>
      <c r="F2" s="3157"/>
      <c r="G2" s="3157"/>
      <c r="H2" s="3157"/>
      <c r="I2" s="3157"/>
      <c r="J2" s="915"/>
    </row>
    <row r="3" spans="1:10">
      <c r="A3" s="916" t="s">
        <v>5516</v>
      </c>
      <c r="B3" s="915"/>
    </row>
    <row r="4" spans="1:10">
      <c r="A4" s="916" t="s">
        <v>3143</v>
      </c>
      <c r="B4" s="915"/>
    </row>
    <row r="5" spans="1:10">
      <c r="A5" s="916" t="s">
        <v>3144</v>
      </c>
      <c r="B5" s="915"/>
    </row>
    <row r="6" spans="1:10">
      <c r="C6" s="918" t="s">
        <v>3145</v>
      </c>
    </row>
    <row r="7" spans="1:10">
      <c r="A7" s="916" t="s">
        <v>3146</v>
      </c>
      <c r="B7" s="915"/>
      <c r="C7" s="918" t="s">
        <v>3147</v>
      </c>
    </row>
    <row r="8" spans="1:10">
      <c r="A8" s="916"/>
      <c r="B8" s="915"/>
      <c r="C8" s="918" t="s">
        <v>3148</v>
      </c>
    </row>
    <row r="9" spans="1:10">
      <c r="A9" s="916" t="s">
        <v>5517</v>
      </c>
      <c r="B9" s="915"/>
      <c r="C9" s="918"/>
    </row>
    <row r="10" spans="1:10">
      <c r="A10" s="916" t="s">
        <v>5518</v>
      </c>
      <c r="B10" s="915"/>
      <c r="C10" s="918" t="s">
        <v>5519</v>
      </c>
    </row>
    <row r="11" spans="1:10">
      <c r="A11" s="916"/>
      <c r="B11" s="915"/>
      <c r="C11" s="918" t="s">
        <v>5520</v>
      </c>
    </row>
    <row r="12" spans="1:10">
      <c r="A12" s="916"/>
      <c r="B12" s="915"/>
      <c r="C12" s="918" t="s">
        <v>5521</v>
      </c>
    </row>
    <row r="13" spans="1:10">
      <c r="A13" s="916"/>
      <c r="B13" s="915"/>
      <c r="C13" s="918" t="s">
        <v>5522</v>
      </c>
    </row>
    <row r="14" spans="1:10">
      <c r="A14" s="916" t="s">
        <v>3153</v>
      </c>
      <c r="B14" s="915"/>
    </row>
    <row r="15" spans="1:10">
      <c r="A15" s="916"/>
      <c r="B15" s="1" t="s">
        <v>3154</v>
      </c>
    </row>
    <row r="16" spans="1:10">
      <c r="A16" s="916"/>
      <c r="B16" s="1" t="s">
        <v>3155</v>
      </c>
    </row>
    <row r="17" spans="1:10">
      <c r="A17" s="916"/>
      <c r="B17" s="1" t="s">
        <v>3156</v>
      </c>
      <c r="D17" s="919"/>
      <c r="E17" s="919"/>
      <c r="F17" s="919"/>
      <c r="G17" s="919"/>
      <c r="H17" s="919"/>
    </row>
    <row r="18" spans="1:10">
      <c r="A18" s="916"/>
      <c r="B18" s="919" t="s">
        <v>3157</v>
      </c>
      <c r="D18" s="919"/>
      <c r="E18" s="919"/>
      <c r="F18" s="919"/>
      <c r="G18" s="919"/>
      <c r="H18" s="919"/>
    </row>
    <row r="19" spans="1:10">
      <c r="A19" s="916"/>
      <c r="B19" s="919" t="s">
        <v>3158</v>
      </c>
      <c r="C19" s="919"/>
      <c r="D19" s="919"/>
      <c r="E19" s="919"/>
      <c r="F19" s="919"/>
      <c r="G19" s="919"/>
      <c r="H19" s="919"/>
    </row>
    <row r="20" spans="1:10">
      <c r="A20" s="916"/>
      <c r="B20" s="919" t="s">
        <v>3159</v>
      </c>
      <c r="C20" s="919"/>
      <c r="D20" s="919"/>
      <c r="E20" s="919"/>
      <c r="F20" s="919"/>
      <c r="G20" s="919"/>
      <c r="I20" s="919"/>
      <c r="J20" s="919"/>
    </row>
    <row r="21" spans="1:10">
      <c r="A21" s="916"/>
      <c r="B21" s="919" t="s">
        <v>3160</v>
      </c>
      <c r="C21" s="919"/>
    </row>
    <row r="22" spans="1:10">
      <c r="A22" s="916"/>
      <c r="B22" s="1" t="s">
        <v>3161</v>
      </c>
      <c r="C22" s="920"/>
    </row>
    <row r="23" spans="1:10">
      <c r="A23" s="916"/>
      <c r="B23" s="1" t="s">
        <v>3162</v>
      </c>
      <c r="C23" s="920"/>
    </row>
    <row r="24" spans="1:10">
      <c r="A24" s="916"/>
      <c r="B24" s="1" t="s">
        <v>3163</v>
      </c>
      <c r="C24" s="920"/>
      <c r="D24" s="923"/>
      <c r="E24" s="923"/>
      <c r="F24" s="924"/>
      <c r="G24" s="924"/>
      <c r="H24" s="919"/>
      <c r="I24" s="919"/>
      <c r="J24" s="919"/>
    </row>
    <row r="25" spans="1:10">
      <c r="A25" s="921"/>
      <c r="B25" s="917" t="s">
        <v>3164</v>
      </c>
      <c r="C25" s="922"/>
      <c r="D25" s="923"/>
      <c r="E25" s="923"/>
      <c r="F25" s="924"/>
      <c r="G25" s="924"/>
      <c r="H25" s="919"/>
      <c r="I25" s="919"/>
      <c r="J25" s="919"/>
    </row>
    <row r="26" spans="1:10">
      <c r="A26" s="921"/>
      <c r="B26" s="917" t="s">
        <v>3165</v>
      </c>
      <c r="C26" s="922"/>
      <c r="D26" s="919"/>
      <c r="E26" s="919"/>
      <c r="F26" s="919"/>
      <c r="G26" s="919"/>
      <c r="H26" s="919"/>
      <c r="I26" s="919"/>
      <c r="J26" s="919"/>
    </row>
    <row r="27" spans="1:10" ht="21" customHeight="1">
      <c r="A27" s="2687"/>
      <c r="B27" s="231"/>
      <c r="C27" s="231"/>
      <c r="D27" s="3171" t="s">
        <v>1926</v>
      </c>
      <c r="E27" s="3171" t="s">
        <v>1</v>
      </c>
      <c r="F27" s="3171" t="s">
        <v>1928</v>
      </c>
      <c r="G27" s="3172" t="s">
        <v>2</v>
      </c>
      <c r="H27" s="3172"/>
      <c r="I27" s="3171" t="s">
        <v>1439</v>
      </c>
      <c r="J27" s="3171" t="s">
        <v>5</v>
      </c>
    </row>
    <row r="28" spans="1:10" ht="32.450000000000003" customHeight="1">
      <c r="A28" s="3173" t="s">
        <v>2363</v>
      </c>
      <c r="B28" s="3174"/>
      <c r="C28" s="3175" t="s">
        <v>1925</v>
      </c>
      <c r="D28" s="3171"/>
      <c r="E28" s="3171"/>
      <c r="F28" s="3171"/>
      <c r="G28" s="2688" t="s">
        <v>3</v>
      </c>
      <c r="H28" s="2688" t="s">
        <v>4</v>
      </c>
      <c r="I28" s="3171"/>
      <c r="J28" s="3171"/>
    </row>
    <row r="29" spans="1:10" ht="34.9" customHeight="1">
      <c r="A29" s="2689"/>
      <c r="B29" s="2690"/>
      <c r="C29" s="3176"/>
      <c r="D29" s="2677"/>
      <c r="E29" s="2677"/>
      <c r="F29" s="2677"/>
      <c r="G29" s="2677"/>
      <c r="H29" s="2677"/>
      <c r="I29" s="2677"/>
      <c r="J29" s="2677"/>
    </row>
    <row r="30" spans="1:10">
      <c r="A30" s="2691" t="s">
        <v>3166</v>
      </c>
      <c r="B30" s="2692"/>
      <c r="C30" s="2396" t="s">
        <v>4170</v>
      </c>
      <c r="D30" s="2677"/>
      <c r="E30" s="2677"/>
      <c r="F30" s="2677"/>
      <c r="G30" s="2677"/>
      <c r="H30" s="2677"/>
      <c r="I30" s="2677"/>
      <c r="J30" s="2677"/>
    </row>
    <row r="31" spans="1:10" ht="37.5">
      <c r="A31" s="2693" t="s">
        <v>3167</v>
      </c>
      <c r="B31" s="2694"/>
      <c r="C31" s="2396" t="s">
        <v>4171</v>
      </c>
      <c r="D31" s="2677"/>
      <c r="E31" s="2677"/>
      <c r="F31" s="2677"/>
      <c r="G31" s="2677"/>
      <c r="H31" s="2677"/>
      <c r="I31" s="2677"/>
      <c r="J31" s="2677"/>
    </row>
    <row r="32" spans="1:10">
      <c r="A32" s="2695" t="s">
        <v>3168</v>
      </c>
      <c r="B32" s="2694"/>
      <c r="C32" s="2696" t="s">
        <v>5523</v>
      </c>
      <c r="D32" s="1501"/>
      <c r="E32" s="1501"/>
      <c r="F32" s="1501"/>
      <c r="G32" s="1501"/>
      <c r="H32" s="1501"/>
      <c r="I32" s="1501"/>
      <c r="J32" s="1501"/>
    </row>
    <row r="33" spans="1:14">
      <c r="A33" s="2697" t="s">
        <v>3169</v>
      </c>
      <c r="B33" s="2694"/>
      <c r="C33" s="2698" t="s">
        <v>5524</v>
      </c>
      <c r="D33" s="1501"/>
      <c r="E33" s="1501"/>
      <c r="F33" s="1501"/>
      <c r="G33" s="1953"/>
      <c r="H33" s="1501"/>
      <c r="I33" s="1823"/>
      <c r="J33" s="1501"/>
    </row>
    <row r="34" spans="1:14" ht="29.45" customHeight="1">
      <c r="A34" s="2693" t="s">
        <v>3170</v>
      </c>
      <c r="B34" s="2694"/>
      <c r="C34" s="2699" t="s">
        <v>5525</v>
      </c>
      <c r="D34" s="2700"/>
      <c r="E34" s="2700"/>
      <c r="F34" s="2700"/>
      <c r="G34" s="2700"/>
      <c r="H34" s="2700"/>
      <c r="I34" s="2700"/>
      <c r="J34" s="2700"/>
    </row>
    <row r="35" spans="1:14" ht="27.6" customHeight="1">
      <c r="A35" s="2693"/>
      <c r="B35" s="2694"/>
      <c r="C35" s="2701" t="s">
        <v>5526</v>
      </c>
      <c r="D35" s="2702" t="s">
        <v>3381</v>
      </c>
      <c r="E35" s="1647" t="s">
        <v>3373</v>
      </c>
      <c r="F35" s="1692" t="s">
        <v>6238</v>
      </c>
      <c r="G35" s="1647"/>
      <c r="H35" s="1987" t="s">
        <v>1890</v>
      </c>
      <c r="I35" s="335" t="s">
        <v>3374</v>
      </c>
      <c r="J35" s="1917" t="s">
        <v>371</v>
      </c>
    </row>
    <row r="36" spans="1:14" ht="37.5">
      <c r="A36" s="2693"/>
      <c r="B36" s="2694"/>
      <c r="C36" s="2701" t="s">
        <v>5527</v>
      </c>
      <c r="D36" s="1544" t="s">
        <v>3382</v>
      </c>
      <c r="E36" s="1960" t="s">
        <v>3376</v>
      </c>
      <c r="F36" s="1692" t="s">
        <v>6273</v>
      </c>
      <c r="G36" s="1647"/>
      <c r="H36" s="1502"/>
      <c r="I36" s="1647"/>
      <c r="J36" s="1917" t="s">
        <v>2369</v>
      </c>
    </row>
    <row r="37" spans="1:14">
      <c r="A37" s="2693"/>
      <c r="B37" s="2694"/>
      <c r="C37" s="2701" t="s">
        <v>5528</v>
      </c>
      <c r="D37" s="2682"/>
      <c r="E37" s="1960"/>
      <c r="F37" s="1692" t="s">
        <v>6274</v>
      </c>
      <c r="G37" s="1647"/>
      <c r="H37" s="1502"/>
      <c r="I37" s="1647"/>
      <c r="J37" s="1803" t="s">
        <v>3383</v>
      </c>
    </row>
    <row r="38" spans="1:14">
      <c r="A38" s="2693"/>
      <c r="B38" s="2694"/>
      <c r="C38" s="2701" t="s">
        <v>3378</v>
      </c>
      <c r="D38" s="2682"/>
      <c r="E38" s="1647"/>
      <c r="F38" s="1692" t="s">
        <v>6275</v>
      </c>
      <c r="G38" s="1647"/>
      <c r="H38" s="1502"/>
      <c r="I38" s="1647"/>
      <c r="J38" s="1803"/>
    </row>
    <row r="39" spans="1:14">
      <c r="A39" s="2693"/>
      <c r="B39" s="2694"/>
      <c r="C39" s="2701" t="s">
        <v>3384</v>
      </c>
      <c r="D39" s="2683"/>
      <c r="E39" s="1647"/>
      <c r="F39" s="1692"/>
      <c r="G39" s="1647"/>
      <c r="H39" s="1502"/>
      <c r="I39" s="1647"/>
      <c r="J39" s="1803"/>
    </row>
    <row r="40" spans="1:14" ht="27" customHeight="1">
      <c r="A40" s="2693"/>
      <c r="B40" s="2694"/>
      <c r="C40" s="2701" t="s">
        <v>6239</v>
      </c>
      <c r="D40" s="1501"/>
      <c r="E40" s="2703"/>
      <c r="F40" s="2704"/>
      <c r="G40" s="2703"/>
      <c r="H40" s="2705"/>
      <c r="I40" s="2703"/>
      <c r="J40" s="2706"/>
    </row>
    <row r="41" spans="1:14">
      <c r="A41" s="2693"/>
      <c r="B41" s="2694"/>
      <c r="C41" s="2701" t="s">
        <v>3379</v>
      </c>
      <c r="D41" s="1544"/>
      <c r="E41" s="1647"/>
      <c r="F41" s="1692"/>
      <c r="G41" s="1647"/>
      <c r="H41" s="1502"/>
      <c r="I41" s="1647"/>
      <c r="J41" s="1803"/>
    </row>
    <row r="42" spans="1:14">
      <c r="A42" s="2693"/>
      <c r="B42" s="2694"/>
      <c r="C42" s="2707" t="s">
        <v>6240</v>
      </c>
      <c r="D42" s="1544"/>
      <c r="E42" s="1647"/>
      <c r="F42" s="1692"/>
      <c r="G42" s="1647"/>
      <c r="H42" s="1502"/>
      <c r="I42" s="1647"/>
      <c r="J42" s="1803"/>
    </row>
    <row r="43" spans="1:14">
      <c r="A43" s="2693"/>
      <c r="B43" s="2694"/>
      <c r="C43" s="2707" t="s">
        <v>6276</v>
      </c>
      <c r="D43" s="2708" t="s">
        <v>6277</v>
      </c>
      <c r="E43" s="2709"/>
      <c r="F43" s="1692"/>
      <c r="G43" s="2406">
        <v>32820</v>
      </c>
      <c r="H43" s="1502"/>
      <c r="I43" s="1647"/>
      <c r="J43" s="1917" t="s">
        <v>371</v>
      </c>
      <c r="N43" s="1">
        <v>32820</v>
      </c>
    </row>
    <row r="44" spans="1:14">
      <c r="A44" s="2693"/>
      <c r="B44" s="2694"/>
      <c r="C44" s="2707" t="s">
        <v>6278</v>
      </c>
      <c r="D44" s="1544" t="s">
        <v>6279</v>
      </c>
      <c r="E44" s="1647"/>
      <c r="F44" s="1692"/>
      <c r="G44" s="1647"/>
      <c r="H44" s="1502" t="s">
        <v>6280</v>
      </c>
      <c r="I44" s="1647"/>
      <c r="J44" s="1917" t="s">
        <v>2369</v>
      </c>
      <c r="N44" s="1">
        <v>2000</v>
      </c>
    </row>
    <row r="45" spans="1:14">
      <c r="A45" s="2693"/>
      <c r="B45" s="2694"/>
      <c r="C45" s="2707" t="s">
        <v>6281</v>
      </c>
      <c r="D45" s="1544" t="s">
        <v>6282</v>
      </c>
      <c r="E45" s="1647"/>
      <c r="F45" s="1692"/>
      <c r="G45" s="1647"/>
      <c r="H45" s="1502"/>
      <c r="I45" s="1647"/>
      <c r="J45" s="1803" t="s">
        <v>3383</v>
      </c>
      <c r="N45" s="1">
        <v>6000</v>
      </c>
    </row>
    <row r="46" spans="1:14">
      <c r="A46" s="2693"/>
      <c r="B46" s="2694"/>
      <c r="C46" s="2707" t="s">
        <v>6283</v>
      </c>
      <c r="D46" s="1544" t="s">
        <v>6284</v>
      </c>
      <c r="E46" s="1647"/>
      <c r="F46" s="1692"/>
      <c r="G46" s="1647"/>
      <c r="H46" s="1502"/>
      <c r="I46" s="1647"/>
      <c r="J46" s="1803"/>
      <c r="N46" s="1">
        <v>3000</v>
      </c>
    </row>
    <row r="47" spans="1:14">
      <c r="A47" s="2693"/>
      <c r="B47" s="2694"/>
      <c r="C47" s="2707" t="s">
        <v>6285</v>
      </c>
      <c r="D47" s="1544" t="s">
        <v>6286</v>
      </c>
      <c r="E47" s="1647"/>
      <c r="F47" s="1692"/>
      <c r="G47" s="1647"/>
      <c r="H47" s="1502"/>
      <c r="I47" s="1647"/>
      <c r="J47" s="1803"/>
      <c r="N47" s="1">
        <v>17200</v>
      </c>
    </row>
    <row r="48" spans="1:14">
      <c r="A48" s="2693"/>
      <c r="B48" s="2694"/>
      <c r="C48" s="2707" t="s">
        <v>6287</v>
      </c>
      <c r="D48" s="1544" t="s">
        <v>6288</v>
      </c>
      <c r="E48" s="1647"/>
      <c r="F48" s="1692"/>
      <c r="G48" s="1647"/>
      <c r="H48" s="1502"/>
      <c r="I48" s="1647"/>
      <c r="J48" s="1803"/>
      <c r="N48" s="1">
        <v>32000</v>
      </c>
    </row>
    <row r="49" spans="1:14">
      <c r="A49" s="2693"/>
      <c r="B49" s="2694"/>
      <c r="C49" s="2710" t="s">
        <v>5529</v>
      </c>
      <c r="D49" s="1804"/>
      <c r="E49" s="1804"/>
      <c r="F49" s="1692"/>
      <c r="G49" s="1647"/>
      <c r="H49" s="1502"/>
      <c r="I49" s="1647"/>
      <c r="J49" s="1917" t="s">
        <v>371</v>
      </c>
      <c r="N49" s="1">
        <v>2000</v>
      </c>
    </row>
    <row r="50" spans="1:14" ht="37.5">
      <c r="A50" s="2693"/>
      <c r="B50" s="2694"/>
      <c r="C50" s="1509" t="s">
        <v>5530</v>
      </c>
      <c r="D50" s="1544" t="s">
        <v>6245</v>
      </c>
      <c r="E50" s="1647" t="s">
        <v>3373</v>
      </c>
      <c r="F50" s="1692" t="s">
        <v>6246</v>
      </c>
      <c r="G50" s="1647"/>
      <c r="H50" s="2417" t="s">
        <v>1890</v>
      </c>
      <c r="I50" s="1966" t="s">
        <v>3374</v>
      </c>
      <c r="J50" s="2702" t="s">
        <v>2369</v>
      </c>
      <c r="N50" s="1">
        <v>1625</v>
      </c>
    </row>
    <row r="51" spans="1:14">
      <c r="A51" s="2693"/>
      <c r="B51" s="2694"/>
      <c r="C51" s="2707" t="s">
        <v>6241</v>
      </c>
      <c r="D51" s="1544" t="s">
        <v>6247</v>
      </c>
      <c r="E51" s="1647"/>
      <c r="F51" s="1655" t="s">
        <v>6248</v>
      </c>
      <c r="G51" s="1624"/>
      <c r="H51" s="1742"/>
      <c r="I51" s="1966"/>
      <c r="J51" s="2711"/>
      <c r="N51" s="1">
        <v>5000</v>
      </c>
    </row>
    <row r="52" spans="1:14">
      <c r="A52" s="2693"/>
      <c r="B52" s="2694"/>
      <c r="C52" s="2707" t="s">
        <v>6242</v>
      </c>
      <c r="D52" s="1544" t="s">
        <v>6249</v>
      </c>
      <c r="E52" s="1647"/>
      <c r="F52" s="1655" t="s">
        <v>6250</v>
      </c>
      <c r="G52" s="1624"/>
      <c r="H52" s="1742"/>
      <c r="I52" s="1966"/>
      <c r="J52" s="2711"/>
      <c r="N52" s="1">
        <f>SUM(N43:N51)</f>
        <v>101645</v>
      </c>
    </row>
    <row r="53" spans="1:14">
      <c r="A53" s="2693"/>
      <c r="B53" s="2694"/>
      <c r="C53" s="2707" t="s">
        <v>6243</v>
      </c>
      <c r="D53" s="1544" t="s">
        <v>6251</v>
      </c>
      <c r="E53" s="1647"/>
      <c r="F53" s="1655" t="s">
        <v>6252</v>
      </c>
      <c r="G53" s="1624"/>
      <c r="H53" s="1742"/>
      <c r="I53" s="1966"/>
      <c r="J53" s="2711"/>
    </row>
    <row r="54" spans="1:14">
      <c r="A54" s="2693"/>
      <c r="B54" s="2694"/>
      <c r="C54" s="2707" t="s">
        <v>6253</v>
      </c>
      <c r="D54" s="1544" t="s">
        <v>6254</v>
      </c>
      <c r="E54" s="1647"/>
      <c r="F54" s="1655" t="s">
        <v>6255</v>
      </c>
      <c r="G54" s="1624"/>
      <c r="H54" s="1742"/>
      <c r="I54" s="1966"/>
      <c r="J54" s="2711"/>
    </row>
    <row r="55" spans="1:14">
      <c r="A55" s="2693"/>
      <c r="B55" s="2694"/>
      <c r="C55" s="2707" t="s">
        <v>6244</v>
      </c>
      <c r="D55" s="1544" t="s">
        <v>6256</v>
      </c>
      <c r="E55" s="1647"/>
      <c r="F55" s="1655"/>
      <c r="G55" s="1624"/>
      <c r="H55" s="1742"/>
      <c r="I55" s="1966"/>
      <c r="J55" s="2711"/>
    </row>
    <row r="56" spans="1:14" ht="37.5">
      <c r="A56" s="2693"/>
      <c r="B56" s="2694"/>
      <c r="C56" s="2701" t="s">
        <v>5528</v>
      </c>
      <c r="D56" s="1652"/>
      <c r="E56" s="1960" t="s">
        <v>3376</v>
      </c>
      <c r="F56" s="1655"/>
      <c r="G56" s="1624"/>
      <c r="H56" s="1742"/>
      <c r="I56" s="1968"/>
      <c r="J56" s="2711" t="s">
        <v>3377</v>
      </c>
    </row>
    <row r="57" spans="1:14">
      <c r="A57" s="2693"/>
      <c r="B57" s="2694"/>
      <c r="C57" s="1509" t="s">
        <v>3375</v>
      </c>
      <c r="D57" s="1544"/>
      <c r="E57" s="1960"/>
      <c r="F57" s="1655"/>
      <c r="G57" s="1624"/>
      <c r="H57" s="1742"/>
      <c r="I57" s="1624"/>
      <c r="J57" s="2711" t="s">
        <v>3377</v>
      </c>
    </row>
    <row r="58" spans="1:14">
      <c r="A58" s="2693"/>
      <c r="B58" s="2694"/>
      <c r="C58" s="2701" t="s">
        <v>3378</v>
      </c>
      <c r="D58" s="2684"/>
      <c r="E58" s="1647"/>
      <c r="F58" s="1655"/>
      <c r="G58" s="1624"/>
      <c r="H58" s="1742"/>
      <c r="I58" s="1624"/>
      <c r="J58" s="2711"/>
    </row>
    <row r="59" spans="1:14">
      <c r="A59" s="2693"/>
      <c r="B59" s="2694"/>
      <c r="C59" s="2701" t="s">
        <v>3379</v>
      </c>
      <c r="D59" s="231"/>
      <c r="E59" s="1647"/>
      <c r="F59" s="1655"/>
      <c r="G59" s="1624"/>
      <c r="H59" s="1742"/>
      <c r="I59" s="1624"/>
      <c r="J59" s="2711"/>
    </row>
    <row r="60" spans="1:14">
      <c r="A60" s="2693"/>
      <c r="B60" s="2694"/>
      <c r="C60" s="1509" t="s">
        <v>3380</v>
      </c>
      <c r="D60" s="1652"/>
      <c r="E60" s="1647"/>
      <c r="F60" s="1655"/>
      <c r="G60" s="1624"/>
      <c r="H60" s="1742"/>
      <c r="I60" s="1624"/>
      <c r="J60" s="2711"/>
    </row>
    <row r="61" spans="1:14" ht="23.25">
      <c r="A61" s="2693"/>
      <c r="B61" s="2694"/>
      <c r="C61" s="2712" t="s">
        <v>6257</v>
      </c>
      <c r="D61" s="1501"/>
      <c r="E61" s="1501"/>
      <c r="F61" s="1501"/>
      <c r="G61" s="1963"/>
      <c r="H61" s="1501"/>
      <c r="I61" s="1823"/>
      <c r="J61" s="1501"/>
    </row>
    <row r="62" spans="1:14">
      <c r="A62" s="2693"/>
      <c r="B62" s="2694"/>
      <c r="C62" s="2713" t="s">
        <v>5531</v>
      </c>
      <c r="D62" s="1960"/>
      <c r="E62" s="1960"/>
      <c r="F62" s="2701"/>
      <c r="G62" s="1647"/>
      <c r="H62" s="1502"/>
      <c r="I62" s="1804"/>
      <c r="J62" s="1917"/>
    </row>
    <row r="63" spans="1:14" ht="37.5">
      <c r="A63" s="2693"/>
      <c r="B63" s="2694"/>
      <c r="C63" s="1509" t="s">
        <v>5532</v>
      </c>
      <c r="D63" s="1960" t="s">
        <v>5533</v>
      </c>
      <c r="E63" s="1960" t="s">
        <v>5533</v>
      </c>
      <c r="F63" s="2701"/>
      <c r="G63" s="1647"/>
      <c r="H63" s="1502" t="s">
        <v>1890</v>
      </c>
      <c r="I63" s="1804"/>
      <c r="J63" s="1917" t="s">
        <v>371</v>
      </c>
    </row>
    <row r="64" spans="1:14">
      <c r="A64" s="2693"/>
      <c r="B64" s="2694"/>
      <c r="C64" s="1509" t="s">
        <v>5534</v>
      </c>
      <c r="D64" s="1947" t="s">
        <v>5535</v>
      </c>
      <c r="E64" s="2714" t="s">
        <v>5536</v>
      </c>
      <c r="F64" s="1803"/>
      <c r="G64" s="1647"/>
      <c r="H64" s="1502" t="s">
        <v>1890</v>
      </c>
      <c r="I64" s="335" t="s">
        <v>3374</v>
      </c>
      <c r="J64" s="2702" t="s">
        <v>2369</v>
      </c>
    </row>
    <row r="65" spans="1:10" ht="21.75">
      <c r="A65" s="2693"/>
      <c r="B65" s="2715"/>
      <c r="C65" s="2716" t="s">
        <v>6258</v>
      </c>
      <c r="D65" s="1960" t="s">
        <v>5533</v>
      </c>
      <c r="E65" s="2714"/>
      <c r="F65" s="1803"/>
      <c r="G65" s="2717"/>
      <c r="H65" s="1502"/>
      <c r="I65" s="1966"/>
      <c r="J65" s="2702"/>
    </row>
    <row r="66" spans="1:10">
      <c r="A66" s="2693"/>
      <c r="B66" s="2715"/>
      <c r="C66" s="2409" t="s">
        <v>6259</v>
      </c>
      <c r="D66" s="1947"/>
      <c r="E66" s="2714"/>
      <c r="F66" s="1803"/>
      <c r="G66" s="2717"/>
      <c r="H66" s="1502"/>
      <c r="I66" s="1966"/>
      <c r="J66" s="2702"/>
    </row>
    <row r="67" spans="1:10" ht="23.25">
      <c r="A67" s="2693"/>
      <c r="B67" s="2715"/>
      <c r="C67" s="2718" t="s">
        <v>6260</v>
      </c>
      <c r="D67" s="1960" t="s">
        <v>5533</v>
      </c>
      <c r="E67" s="2714"/>
      <c r="F67" s="1803"/>
      <c r="G67" s="2717"/>
      <c r="H67" s="1502"/>
      <c r="I67" s="1966"/>
      <c r="J67" s="2702"/>
    </row>
    <row r="68" spans="1:10" ht="21.75">
      <c r="A68" s="2693"/>
      <c r="B68" s="2715"/>
      <c r="C68" s="2716" t="s">
        <v>6261</v>
      </c>
      <c r="D68" s="1501"/>
      <c r="E68" s="1501"/>
      <c r="F68" s="1501"/>
      <c r="G68" s="1963"/>
      <c r="H68" s="1501"/>
      <c r="I68" s="1823"/>
      <c r="J68" s="1501"/>
    </row>
    <row r="69" spans="1:10">
      <c r="A69" s="2693"/>
      <c r="B69" s="2715"/>
      <c r="C69" s="1803" t="s">
        <v>6262</v>
      </c>
      <c r="D69" s="1501"/>
      <c r="E69" s="1501"/>
      <c r="F69" s="2685"/>
      <c r="G69" s="1963"/>
      <c r="H69" s="1501"/>
      <c r="I69" s="1823"/>
      <c r="J69" s="1501"/>
    </row>
    <row r="70" spans="1:10">
      <c r="A70" s="2693"/>
      <c r="B70" s="2694"/>
      <c r="C70" s="2710" t="s">
        <v>5537</v>
      </c>
      <c r="D70" s="2702"/>
      <c r="E70" s="2702"/>
      <c r="F70" s="1501"/>
      <c r="G70" s="2146"/>
      <c r="H70" s="1502"/>
      <c r="I70" s="1647"/>
      <c r="J70" s="1917" t="s">
        <v>371</v>
      </c>
    </row>
    <row r="71" spans="1:10" ht="75">
      <c r="A71" s="2693"/>
      <c r="B71" s="2694"/>
      <c r="C71" s="2148" t="s">
        <v>5538</v>
      </c>
      <c r="D71" s="2719" t="s">
        <v>6263</v>
      </c>
      <c r="E71" s="1647" t="s">
        <v>3373</v>
      </c>
      <c r="F71" s="1692"/>
      <c r="G71" s="2146"/>
      <c r="H71" s="1502"/>
      <c r="I71" s="335" t="s">
        <v>3374</v>
      </c>
      <c r="J71" s="2702" t="s">
        <v>2369</v>
      </c>
    </row>
    <row r="72" spans="1:10">
      <c r="A72" s="2693"/>
      <c r="B72" s="2694"/>
      <c r="C72" s="2707" t="s">
        <v>6241</v>
      </c>
      <c r="D72" s="1544" t="s">
        <v>6264</v>
      </c>
      <c r="E72" s="1647"/>
      <c r="F72" s="1692"/>
      <c r="G72" s="2146"/>
      <c r="H72" s="1502"/>
      <c r="I72" s="1966"/>
      <c r="J72" s="2702"/>
    </row>
    <row r="73" spans="1:10">
      <c r="A73" s="2693"/>
      <c r="B73" s="2694"/>
      <c r="C73" s="2707" t="s">
        <v>6242</v>
      </c>
      <c r="D73" s="1544" t="s">
        <v>6265</v>
      </c>
      <c r="E73" s="1647"/>
      <c r="F73" s="1692"/>
      <c r="G73" s="2146"/>
      <c r="H73" s="1502"/>
      <c r="I73" s="1966"/>
      <c r="J73" s="2702"/>
    </row>
    <row r="74" spans="1:10">
      <c r="A74" s="2693"/>
      <c r="B74" s="2694"/>
      <c r="C74" s="2707" t="s">
        <v>6243</v>
      </c>
      <c r="D74" s="1544" t="s">
        <v>6266</v>
      </c>
      <c r="E74" s="1647"/>
      <c r="F74" s="1692"/>
      <c r="G74" s="2146"/>
      <c r="H74" s="1502"/>
      <c r="I74" s="1966"/>
      <c r="J74" s="2702"/>
    </row>
    <row r="75" spans="1:10">
      <c r="A75" s="2693"/>
      <c r="B75" s="2694"/>
      <c r="C75" s="2707" t="s">
        <v>6253</v>
      </c>
      <c r="D75" s="1544" t="s">
        <v>6267</v>
      </c>
      <c r="E75" s="1647"/>
      <c r="F75" s="1692"/>
      <c r="G75" s="2146"/>
      <c r="H75" s="1502"/>
      <c r="I75" s="1966"/>
      <c r="J75" s="2702"/>
    </row>
    <row r="76" spans="1:10">
      <c r="A76" s="2693"/>
      <c r="B76" s="2694"/>
      <c r="C76" s="2707" t="s">
        <v>6244</v>
      </c>
      <c r="D76" s="1544" t="s">
        <v>6268</v>
      </c>
      <c r="E76" s="1647"/>
      <c r="F76" s="1692"/>
      <c r="G76" s="2146"/>
      <c r="H76" s="1502"/>
      <c r="I76" s="1966"/>
      <c r="J76" s="2702"/>
    </row>
    <row r="77" spans="1:10" ht="37.5">
      <c r="A77" s="2693"/>
      <c r="B77" s="2694"/>
      <c r="C77" s="1509" t="s">
        <v>5539</v>
      </c>
      <c r="D77" s="1509" t="s">
        <v>1937</v>
      </c>
      <c r="E77" s="1960" t="s">
        <v>3376</v>
      </c>
      <c r="F77" s="1692"/>
      <c r="G77" s="2146"/>
      <c r="H77" s="1502"/>
      <c r="I77" s="1647"/>
      <c r="J77" s="2702" t="s">
        <v>1258</v>
      </c>
    </row>
    <row r="78" spans="1:10">
      <c r="A78" s="2693"/>
      <c r="B78" s="2694"/>
      <c r="C78" s="2720" t="s">
        <v>5540</v>
      </c>
      <c r="D78" s="2721" t="s">
        <v>3389</v>
      </c>
      <c r="E78" s="2702"/>
      <c r="F78" s="1692"/>
      <c r="G78" s="2146"/>
      <c r="H78" s="2678"/>
      <c r="I78" s="1973"/>
      <c r="J78" s="2702"/>
    </row>
    <row r="79" spans="1:10">
      <c r="A79" s="2693"/>
      <c r="B79" s="2694"/>
      <c r="C79" s="2720" t="s">
        <v>1275</v>
      </c>
      <c r="D79" s="2721" t="s">
        <v>3390</v>
      </c>
      <c r="E79" s="2702"/>
      <c r="F79" s="1692"/>
      <c r="G79" s="2722"/>
      <c r="H79" s="1502"/>
      <c r="I79" s="1647"/>
      <c r="J79" s="2702"/>
    </row>
    <row r="80" spans="1:10">
      <c r="A80" s="2693"/>
      <c r="B80" s="2694"/>
      <c r="C80" s="2720"/>
      <c r="D80" s="2702"/>
      <c r="E80" s="2702"/>
      <c r="F80" s="1692"/>
      <c r="G80" s="2722"/>
      <c r="H80" s="1502"/>
      <c r="I80" s="1647"/>
      <c r="J80" s="2702"/>
    </row>
    <row r="81" spans="1:10">
      <c r="A81" s="2693"/>
      <c r="B81" s="2694"/>
      <c r="C81" s="2140" t="s">
        <v>5541</v>
      </c>
      <c r="D81" s="2236"/>
      <c r="E81" s="2236"/>
      <c r="F81" s="2723"/>
      <c r="G81" s="2724"/>
      <c r="H81" s="2725"/>
      <c r="I81" s="2236"/>
      <c r="J81" s="2420"/>
    </row>
    <row r="82" spans="1:10">
      <c r="A82" s="2693"/>
      <c r="B82" s="2694"/>
      <c r="C82" s="2726" t="s">
        <v>5542</v>
      </c>
      <c r="D82" s="2236"/>
      <c r="E82" s="2236"/>
      <c r="F82" s="2723"/>
      <c r="G82" s="2724"/>
      <c r="H82" s="2725"/>
      <c r="I82" s="2236"/>
      <c r="J82" s="2420" t="s">
        <v>877</v>
      </c>
    </row>
    <row r="83" spans="1:10" ht="29.45" customHeight="1">
      <c r="A83" s="2693"/>
      <c r="B83" s="2694"/>
      <c r="C83" s="1509" t="s">
        <v>5543</v>
      </c>
      <c r="D83" s="1509" t="s">
        <v>1937</v>
      </c>
      <c r="E83" s="1647" t="s">
        <v>5544</v>
      </c>
      <c r="F83" s="2701"/>
      <c r="G83" s="2717"/>
      <c r="H83" s="2406"/>
      <c r="I83" s="2236"/>
      <c r="J83" s="2420" t="s">
        <v>371</v>
      </c>
    </row>
    <row r="84" spans="1:10">
      <c r="A84" s="2693"/>
      <c r="B84" s="2694"/>
      <c r="C84" s="2727" t="s">
        <v>5545</v>
      </c>
      <c r="D84" s="2236"/>
      <c r="E84" s="1804" t="s">
        <v>373</v>
      </c>
      <c r="F84" s="2701"/>
      <c r="G84" s="2717"/>
      <c r="H84" s="2406"/>
      <c r="I84" s="2236"/>
      <c r="J84" s="2702" t="s">
        <v>2369</v>
      </c>
    </row>
    <row r="85" spans="1:10">
      <c r="A85" s="2693"/>
      <c r="B85" s="2694"/>
      <c r="C85" s="2727" t="s">
        <v>5546</v>
      </c>
      <c r="D85" s="2236"/>
      <c r="E85" s="1804"/>
      <c r="F85" s="2701"/>
      <c r="G85" s="2728">
        <v>2000</v>
      </c>
      <c r="H85" s="2406" t="s">
        <v>319</v>
      </c>
      <c r="I85" s="1804" t="s">
        <v>726</v>
      </c>
      <c r="J85" s="2420"/>
    </row>
    <row r="86" spans="1:10">
      <c r="A86" s="2693"/>
      <c r="B86" s="2694"/>
      <c r="C86" s="2727" t="s">
        <v>5547</v>
      </c>
      <c r="D86" s="2236"/>
      <c r="E86" s="1804"/>
      <c r="F86" s="2701"/>
      <c r="G86" s="2717"/>
      <c r="H86" s="2406"/>
      <c r="I86" s="1804"/>
      <c r="J86" s="2420"/>
    </row>
    <row r="87" spans="1:10">
      <c r="A87" s="2693"/>
      <c r="B87" s="2694"/>
      <c r="C87" s="2727" t="s">
        <v>5548</v>
      </c>
      <c r="D87" s="2236"/>
      <c r="E87" s="1804"/>
      <c r="F87" s="2701"/>
      <c r="G87" s="2729">
        <v>6000</v>
      </c>
      <c r="H87" s="2406" t="s">
        <v>319</v>
      </c>
      <c r="I87" s="1804" t="s">
        <v>379</v>
      </c>
      <c r="J87" s="2420"/>
    </row>
    <row r="88" spans="1:10">
      <c r="A88" s="2693"/>
      <c r="B88" s="2694"/>
      <c r="C88" s="2727" t="s">
        <v>5549</v>
      </c>
      <c r="D88" s="2236"/>
      <c r="E88" s="1804"/>
      <c r="F88" s="2701"/>
      <c r="G88" s="2730"/>
      <c r="H88" s="2406"/>
      <c r="I88" s="2236"/>
      <c r="J88" s="2420"/>
    </row>
    <row r="89" spans="1:10">
      <c r="A89" s="2693"/>
      <c r="B89" s="2694"/>
      <c r="C89" s="2726"/>
      <c r="D89" s="2236"/>
      <c r="E89" s="1804"/>
      <c r="F89" s="2701"/>
      <c r="G89" s="2731"/>
      <c r="H89" s="2406"/>
      <c r="I89" s="2236"/>
      <c r="J89" s="2420"/>
    </row>
    <row r="90" spans="1:10">
      <c r="A90" s="2693"/>
      <c r="B90" s="2694"/>
      <c r="C90" s="2726" t="s">
        <v>5550</v>
      </c>
      <c r="D90" s="2236"/>
      <c r="E90" s="1804"/>
      <c r="F90" s="2701"/>
      <c r="G90" s="2717"/>
      <c r="H90" s="2406"/>
      <c r="I90" s="2236"/>
      <c r="J90" s="1501"/>
    </row>
    <row r="91" spans="1:10">
      <c r="A91" s="2693"/>
      <c r="B91" s="2694"/>
      <c r="C91" s="2732" t="s">
        <v>3187</v>
      </c>
      <c r="D91" s="2236"/>
      <c r="E91" s="1804"/>
      <c r="F91" s="2701"/>
      <c r="G91" s="2717"/>
      <c r="H91" s="2406"/>
      <c r="I91" s="2236"/>
      <c r="J91" s="1501"/>
    </row>
    <row r="92" spans="1:10" ht="37.5">
      <c r="A92" s="2693"/>
      <c r="B92" s="2694"/>
      <c r="C92" s="1509" t="s">
        <v>5551</v>
      </c>
      <c r="D92" s="1509" t="s">
        <v>5552</v>
      </c>
      <c r="E92" s="1804"/>
      <c r="F92" s="2701"/>
      <c r="G92" s="2717"/>
      <c r="H92" s="2406"/>
      <c r="I92" s="2236"/>
      <c r="J92" s="2420" t="s">
        <v>877</v>
      </c>
    </row>
    <row r="93" spans="1:10">
      <c r="A93" s="2693"/>
      <c r="B93" s="2694"/>
      <c r="C93" s="2727" t="s">
        <v>5553</v>
      </c>
      <c r="D93" s="1804" t="s">
        <v>5554</v>
      </c>
      <c r="E93" s="1804"/>
      <c r="F93" s="2701"/>
      <c r="G93" s="2729"/>
      <c r="H93" s="2729" t="s">
        <v>319</v>
      </c>
      <c r="I93" s="1804" t="s">
        <v>726</v>
      </c>
      <c r="J93" s="2420" t="s">
        <v>371</v>
      </c>
    </row>
    <row r="94" spans="1:10">
      <c r="A94" s="2693"/>
      <c r="B94" s="2694"/>
      <c r="C94" s="2727" t="s">
        <v>5555</v>
      </c>
      <c r="D94" s="2236"/>
      <c r="E94" s="1804"/>
      <c r="F94" s="2701"/>
      <c r="G94" s="2717"/>
      <c r="H94" s="2406"/>
      <c r="I94" s="2236"/>
      <c r="J94" s="2702" t="s">
        <v>2369</v>
      </c>
    </row>
    <row r="95" spans="1:10">
      <c r="A95" s="2693"/>
      <c r="B95" s="2694"/>
      <c r="C95" s="2727" t="s">
        <v>5556</v>
      </c>
      <c r="D95" s="2236"/>
      <c r="E95" s="1804"/>
      <c r="F95" s="2701"/>
      <c r="G95" s="2717"/>
      <c r="H95" s="2406"/>
      <c r="I95" s="2236"/>
      <c r="J95" s="2420"/>
    </row>
    <row r="96" spans="1:10">
      <c r="A96" s="2693"/>
      <c r="B96" s="2694"/>
      <c r="C96" s="2727" t="s">
        <v>5557</v>
      </c>
      <c r="D96" s="1804" t="s">
        <v>5558</v>
      </c>
      <c r="E96" s="1804"/>
      <c r="F96" s="2701"/>
      <c r="G96" s="2728">
        <v>3000</v>
      </c>
      <c r="H96" s="2406" t="s">
        <v>319</v>
      </c>
      <c r="I96" s="1804" t="s">
        <v>6269</v>
      </c>
      <c r="J96" s="2420"/>
    </row>
    <row r="97" spans="1:10">
      <c r="A97" s="2693"/>
      <c r="B97" s="2694"/>
      <c r="C97" s="2726"/>
      <c r="D97" s="2236"/>
      <c r="E97" s="2236"/>
      <c r="F97" s="2723"/>
      <c r="G97" s="2724"/>
      <c r="H97" s="2725"/>
      <c r="I97" s="2236"/>
      <c r="J97" s="2420"/>
    </row>
    <row r="98" spans="1:10">
      <c r="A98" s="2693"/>
      <c r="B98" s="2694"/>
      <c r="C98" s="2732" t="s">
        <v>5559</v>
      </c>
      <c r="D98" s="1931"/>
      <c r="E98" s="725"/>
      <c r="F98" s="725"/>
      <c r="G98" s="725"/>
      <c r="H98" s="2733"/>
      <c r="I98" s="2733" t="s">
        <v>3432</v>
      </c>
      <c r="J98" s="2420" t="s">
        <v>371</v>
      </c>
    </row>
    <row r="99" spans="1:10">
      <c r="A99" s="2693"/>
      <c r="B99" s="2694"/>
      <c r="C99" s="2734" t="s">
        <v>3433</v>
      </c>
      <c r="D99" s="878" t="s">
        <v>3434</v>
      </c>
      <c r="E99" s="1931"/>
      <c r="F99" s="1931"/>
      <c r="G99" s="1931"/>
      <c r="H99" s="1931"/>
      <c r="I99" s="1931"/>
      <c r="J99" s="2702" t="s">
        <v>2369</v>
      </c>
    </row>
    <row r="100" spans="1:10">
      <c r="A100" s="2693"/>
      <c r="B100" s="2694"/>
      <c r="C100" s="2735" t="s">
        <v>3435</v>
      </c>
      <c r="D100" s="2231" t="s">
        <v>3436</v>
      </c>
      <c r="E100" s="2721"/>
      <c r="F100" s="2231"/>
      <c r="G100" s="2231"/>
      <c r="H100" s="2736"/>
      <c r="I100" s="1931"/>
      <c r="J100" s="2737"/>
    </row>
    <row r="101" spans="1:10">
      <c r="A101" s="2693"/>
      <c r="B101" s="2694"/>
      <c r="C101" s="2738" t="s">
        <v>3437</v>
      </c>
      <c r="D101" s="2231" t="s">
        <v>3438</v>
      </c>
      <c r="E101" s="2231"/>
      <c r="F101" s="2231"/>
      <c r="G101" s="2231"/>
      <c r="H101" s="2231"/>
      <c r="I101" s="1931"/>
      <c r="J101" s="2737"/>
    </row>
    <row r="102" spans="1:10">
      <c r="A102" s="2693"/>
      <c r="B102" s="2694"/>
      <c r="C102" s="2738" t="s">
        <v>3439</v>
      </c>
      <c r="D102" s="2231" t="s">
        <v>3440</v>
      </c>
      <c r="E102" s="2231"/>
      <c r="F102" s="2231"/>
      <c r="G102" s="2231"/>
      <c r="H102" s="2231"/>
      <c r="I102" s="1931"/>
      <c r="J102" s="2737"/>
    </row>
    <row r="103" spans="1:10">
      <c r="A103" s="2693"/>
      <c r="B103" s="2694"/>
      <c r="C103" s="2738" t="s">
        <v>3441</v>
      </c>
      <c r="D103" s="2739"/>
      <c r="E103" s="2739"/>
      <c r="F103" s="2231"/>
      <c r="G103" s="2231"/>
      <c r="H103" s="1987"/>
      <c r="I103" s="1931"/>
      <c r="J103" s="2737"/>
    </row>
    <row r="104" spans="1:10">
      <c r="A104" s="2693"/>
      <c r="B104" s="2694"/>
      <c r="C104" s="2148" t="s">
        <v>5560</v>
      </c>
      <c r="D104" s="196"/>
      <c r="E104" s="196"/>
      <c r="F104" s="139"/>
      <c r="G104" s="139"/>
      <c r="H104" s="1987"/>
      <c r="I104" s="1931"/>
      <c r="J104" s="2737"/>
    </row>
    <row r="105" spans="1:10">
      <c r="A105" s="2693"/>
      <c r="B105" s="2694"/>
      <c r="C105" s="2229" t="s">
        <v>3442</v>
      </c>
      <c r="D105" s="2231"/>
      <c r="E105" s="2231"/>
      <c r="F105" s="2231" t="s">
        <v>3443</v>
      </c>
      <c r="G105" s="2231"/>
      <c r="H105" s="1987" t="s">
        <v>1890</v>
      </c>
      <c r="I105" s="2236"/>
      <c r="J105" s="2420" t="s">
        <v>371</v>
      </c>
    </row>
    <row r="106" spans="1:10">
      <c r="A106" s="2693"/>
      <c r="B106" s="2694"/>
      <c r="C106" s="2231" t="s">
        <v>3444</v>
      </c>
      <c r="D106" s="2740"/>
      <c r="E106" s="2721"/>
      <c r="F106" s="2231"/>
      <c r="G106" s="2231"/>
      <c r="H106" s="2231"/>
      <c r="I106" s="2236"/>
      <c r="J106" s="2702" t="s">
        <v>2369</v>
      </c>
    </row>
    <row r="107" spans="1:10">
      <c r="A107" s="2693"/>
      <c r="B107" s="2694"/>
      <c r="C107" s="2741" t="s">
        <v>3445</v>
      </c>
      <c r="D107" s="2740"/>
      <c r="E107" s="2721"/>
      <c r="F107" s="2231"/>
      <c r="G107" s="2231"/>
      <c r="H107" s="1946"/>
      <c r="I107" s="2236"/>
      <c r="J107" s="2420"/>
    </row>
    <row r="108" spans="1:10">
      <c r="A108" s="2693"/>
      <c r="B108" s="2694"/>
      <c r="C108" s="2738" t="s">
        <v>3446</v>
      </c>
      <c r="D108" s="1946"/>
      <c r="E108" s="1946"/>
      <c r="F108" s="1946"/>
      <c r="G108" s="1946"/>
      <c r="H108" s="1946"/>
      <c r="I108" s="2236"/>
      <c r="J108" s="2420"/>
    </row>
    <row r="109" spans="1:10">
      <c r="A109" s="2693"/>
      <c r="B109" s="2694"/>
      <c r="C109" s="2231" t="s">
        <v>3447</v>
      </c>
      <c r="D109" s="1987" t="s">
        <v>3448</v>
      </c>
      <c r="E109" s="2721" t="s">
        <v>1909</v>
      </c>
      <c r="F109" s="1946"/>
      <c r="G109" s="1946"/>
      <c r="H109" s="1946"/>
      <c r="I109" s="2236"/>
      <c r="J109" s="2420"/>
    </row>
    <row r="110" spans="1:10">
      <c r="A110" s="2693"/>
      <c r="B110" s="2694"/>
      <c r="C110" s="1931" t="s">
        <v>5561</v>
      </c>
      <c r="D110" s="2198" t="s">
        <v>5562</v>
      </c>
      <c r="E110" s="2236"/>
      <c r="F110" s="2723"/>
      <c r="G110" s="2724"/>
      <c r="H110" s="1946" t="s">
        <v>4161</v>
      </c>
      <c r="I110" s="2236"/>
      <c r="J110" s="2420" t="s">
        <v>371</v>
      </c>
    </row>
    <row r="111" spans="1:10">
      <c r="A111" s="2693"/>
      <c r="B111" s="2694"/>
      <c r="C111" s="2726"/>
      <c r="D111" s="2236"/>
      <c r="E111" s="2236"/>
      <c r="F111" s="2723"/>
      <c r="G111" s="2724"/>
      <c r="H111" s="2725"/>
      <c r="I111" s="2236"/>
      <c r="J111" s="2702" t="s">
        <v>2369</v>
      </c>
    </row>
    <row r="112" spans="1:10">
      <c r="A112" s="2693"/>
      <c r="B112" s="2742"/>
      <c r="C112" s="2726" t="s">
        <v>5563</v>
      </c>
      <c r="D112" s="2236"/>
      <c r="E112" s="2236"/>
      <c r="F112" s="2723"/>
      <c r="G112" s="2724"/>
      <c r="H112" s="2725"/>
      <c r="I112" s="2743"/>
      <c r="J112" s="2720"/>
    </row>
    <row r="113" spans="1:10" ht="27.6" customHeight="1">
      <c r="A113" s="2693"/>
      <c r="B113" s="2742"/>
      <c r="C113" s="1509" t="s">
        <v>5564</v>
      </c>
      <c r="D113" s="2401" t="s">
        <v>6289</v>
      </c>
      <c r="E113" s="2721" t="s">
        <v>1909</v>
      </c>
      <c r="F113" s="2723"/>
      <c r="G113" s="2724"/>
      <c r="H113" s="2725"/>
      <c r="I113" s="2743"/>
      <c r="J113" s="2420" t="s">
        <v>371</v>
      </c>
    </row>
    <row r="114" spans="1:10">
      <c r="A114" s="2693"/>
      <c r="B114" s="2742"/>
      <c r="C114" s="1509" t="s">
        <v>5565</v>
      </c>
      <c r="D114" s="2744" t="s">
        <v>6270</v>
      </c>
      <c r="E114" s="2236"/>
      <c r="F114" s="2723"/>
      <c r="G114" s="2724"/>
      <c r="H114" s="2725"/>
      <c r="I114" s="2743"/>
      <c r="J114" s="2702" t="s">
        <v>2369</v>
      </c>
    </row>
    <row r="115" spans="1:10">
      <c r="A115" s="2693"/>
      <c r="B115" s="2742"/>
      <c r="C115" s="1509" t="s">
        <v>5566</v>
      </c>
      <c r="D115" s="1509"/>
      <c r="E115" s="2236"/>
      <c r="F115" s="2723"/>
      <c r="G115" s="2724"/>
      <c r="H115" s="2725"/>
      <c r="I115" s="2743"/>
      <c r="J115" s="2720"/>
    </row>
    <row r="116" spans="1:10">
      <c r="A116" s="2693"/>
      <c r="B116" s="2742"/>
      <c r="C116" s="1509" t="s">
        <v>5567</v>
      </c>
      <c r="D116" s="1509"/>
      <c r="E116" s="2236"/>
      <c r="F116" s="2723"/>
      <c r="G116" s="2724"/>
      <c r="H116" s="2725"/>
      <c r="I116" s="2743"/>
      <c r="J116" s="2720"/>
    </row>
    <row r="117" spans="1:10">
      <c r="A117" s="2693"/>
      <c r="B117" s="2742"/>
      <c r="C117" s="316" t="s">
        <v>5568</v>
      </c>
      <c r="D117" s="2236"/>
      <c r="E117" s="2236"/>
      <c r="F117" s="2723"/>
      <c r="G117" s="2724"/>
      <c r="H117" s="2725"/>
      <c r="I117" s="2743"/>
      <c r="J117" s="2720"/>
    </row>
    <row r="118" spans="1:10">
      <c r="A118" s="2693"/>
      <c r="B118" s="2742"/>
      <c r="C118" s="1946" t="s">
        <v>5569</v>
      </c>
      <c r="D118" s="2745"/>
      <c r="E118" s="2746"/>
      <c r="F118" s="2231"/>
      <c r="G118" s="1987"/>
      <c r="H118" s="1987"/>
      <c r="I118" s="2743"/>
      <c r="J118" s="2720"/>
    </row>
    <row r="119" spans="1:10">
      <c r="A119" s="2693"/>
      <c r="B119" s="2742"/>
      <c r="C119" s="1946" t="s">
        <v>5570</v>
      </c>
      <c r="D119" s="2745"/>
      <c r="E119" s="2746"/>
      <c r="F119" s="2231"/>
      <c r="G119" s="1987"/>
      <c r="H119" s="1987"/>
      <c r="I119" s="2743"/>
      <c r="J119" s="2720"/>
    </row>
    <row r="120" spans="1:10">
      <c r="A120" s="2693"/>
      <c r="B120" s="2742"/>
      <c r="C120" s="2747" t="s">
        <v>5571</v>
      </c>
      <c r="D120" s="2746"/>
      <c r="E120" s="2721"/>
      <c r="F120" s="2748"/>
      <c r="G120" s="2729"/>
      <c r="H120" s="1987"/>
      <c r="I120" s="2743"/>
      <c r="J120" s="2720"/>
    </row>
    <row r="121" spans="1:10">
      <c r="A121" s="2693"/>
      <c r="B121" s="2742"/>
      <c r="C121" s="2231"/>
      <c r="D121" s="2746"/>
      <c r="E121" s="2721"/>
      <c r="F121" s="2748"/>
      <c r="G121" s="2729"/>
      <c r="H121" s="1987"/>
      <c r="I121" s="2743"/>
      <c r="J121" s="2720"/>
    </row>
    <row r="122" spans="1:10" ht="25.5" customHeight="1">
      <c r="A122" s="2693"/>
      <c r="B122" s="2742"/>
      <c r="C122" s="2140" t="s">
        <v>5572</v>
      </c>
      <c r="D122" s="2721"/>
      <c r="E122" s="2721"/>
      <c r="F122" s="2748"/>
      <c r="G122" s="2729"/>
      <c r="H122" s="1987"/>
      <c r="I122" s="2743"/>
      <c r="J122" s="2720"/>
    </row>
    <row r="123" spans="1:10" ht="25.5" customHeight="1">
      <c r="A123" s="2693"/>
      <c r="B123" s="2742"/>
      <c r="C123" s="1962" t="s">
        <v>5573</v>
      </c>
      <c r="D123" s="1501"/>
      <c r="E123" s="1501"/>
      <c r="F123" s="1501"/>
      <c r="G123" s="1953"/>
      <c r="H123" s="1501"/>
      <c r="I123" s="1823"/>
      <c r="J123" s="1501"/>
    </row>
    <row r="124" spans="1:10" ht="25.5" customHeight="1">
      <c r="A124" s="2693"/>
      <c r="B124" s="2742"/>
      <c r="C124" s="1501" t="s">
        <v>5574</v>
      </c>
      <c r="D124" s="1501"/>
      <c r="E124" s="1501"/>
      <c r="F124" s="1501"/>
      <c r="G124" s="1963"/>
      <c r="H124" s="1501"/>
      <c r="I124" s="1827"/>
      <c r="J124" s="1501"/>
    </row>
    <row r="125" spans="1:10" ht="25.5" customHeight="1">
      <c r="A125" s="2693"/>
      <c r="B125" s="2742"/>
      <c r="C125" s="1501" t="s">
        <v>5575</v>
      </c>
      <c r="D125" s="1502" t="s">
        <v>3171</v>
      </c>
      <c r="E125" s="1502" t="s">
        <v>3172</v>
      </c>
      <c r="F125" s="2749" t="s">
        <v>5576</v>
      </c>
      <c r="G125" s="2750"/>
      <c r="H125" s="2417" t="s">
        <v>5577</v>
      </c>
      <c r="I125" s="1502" t="s">
        <v>3173</v>
      </c>
      <c r="J125" s="2714" t="s">
        <v>2369</v>
      </c>
    </row>
    <row r="126" spans="1:10" ht="25.5" customHeight="1">
      <c r="A126" s="2693"/>
      <c r="B126" s="2742"/>
      <c r="C126" s="1501" t="s">
        <v>5578</v>
      </c>
      <c r="D126" s="1502" t="s">
        <v>3174</v>
      </c>
      <c r="E126" s="1502" t="s">
        <v>3175</v>
      </c>
      <c r="F126" s="2749"/>
      <c r="G126" s="2751">
        <v>17200</v>
      </c>
      <c r="H126" s="2417"/>
      <c r="I126" s="1827" t="s">
        <v>3177</v>
      </c>
      <c r="J126" s="2752" t="s">
        <v>371</v>
      </c>
    </row>
    <row r="127" spans="1:10" ht="25.5" customHeight="1">
      <c r="A127" s="2693"/>
      <c r="B127" s="2742"/>
      <c r="C127" s="1501" t="s">
        <v>5579</v>
      </c>
      <c r="D127" s="1502"/>
      <c r="E127" s="1502" t="s">
        <v>3176</v>
      </c>
      <c r="F127" s="2749"/>
      <c r="G127" s="2751"/>
      <c r="H127" s="2417"/>
      <c r="I127" s="1827" t="s">
        <v>3178</v>
      </c>
      <c r="J127" s="2752"/>
    </row>
    <row r="128" spans="1:10" ht="25.5" customHeight="1">
      <c r="A128" s="2693"/>
      <c r="B128" s="2742"/>
      <c r="C128" s="1501" t="s">
        <v>5580</v>
      </c>
      <c r="D128" s="1501"/>
      <c r="E128" s="1501"/>
      <c r="F128" s="1501"/>
      <c r="G128" s="1963"/>
      <c r="H128" s="1501"/>
      <c r="I128" s="1827"/>
      <c r="J128" s="1501"/>
    </row>
    <row r="129" spans="1:10" ht="25.5" customHeight="1">
      <c r="A129" s="2693"/>
      <c r="B129" s="2742"/>
      <c r="C129" s="1501" t="s">
        <v>3179</v>
      </c>
      <c r="D129" s="2714" t="s">
        <v>3180</v>
      </c>
      <c r="E129" s="2714" t="s">
        <v>982</v>
      </c>
      <c r="F129" s="2749"/>
      <c r="G129" s="2753">
        <v>32000</v>
      </c>
      <c r="H129" s="2417" t="s">
        <v>5577</v>
      </c>
      <c r="I129" s="1827" t="s">
        <v>3173</v>
      </c>
      <c r="J129" s="2714" t="s">
        <v>2369</v>
      </c>
    </row>
    <row r="130" spans="1:10" ht="25.5" customHeight="1">
      <c r="A130" s="2693"/>
      <c r="B130" s="2742"/>
      <c r="C130" s="1501" t="s">
        <v>3181</v>
      </c>
      <c r="D130" s="2714" t="s">
        <v>3182</v>
      </c>
      <c r="E130" s="2714" t="s">
        <v>3183</v>
      </c>
      <c r="F130" s="2749"/>
      <c r="G130" s="2417"/>
      <c r="H130" s="2417"/>
      <c r="I130" s="1827"/>
      <c r="J130" s="2752" t="s">
        <v>371</v>
      </c>
    </row>
    <row r="131" spans="1:10" ht="25.5" customHeight="1">
      <c r="A131" s="2693"/>
      <c r="B131" s="2742"/>
      <c r="C131" s="1501" t="s">
        <v>3184</v>
      </c>
      <c r="D131" s="1502" t="s">
        <v>6329</v>
      </c>
      <c r="E131" s="1502"/>
      <c r="F131" s="2701"/>
      <c r="G131" s="2754"/>
      <c r="H131" s="1647"/>
      <c r="I131" s="1804"/>
      <c r="J131" s="1803"/>
    </row>
    <row r="132" spans="1:10" ht="25.5" customHeight="1">
      <c r="A132" s="2693"/>
      <c r="B132" s="2742"/>
      <c r="C132" s="2278" t="s">
        <v>3185</v>
      </c>
      <c r="D132" s="1502"/>
      <c r="E132" s="1502"/>
      <c r="F132" s="2701"/>
      <c r="G132" s="2755"/>
      <c r="H132" s="2725"/>
      <c r="I132" s="1804"/>
      <c r="J132" s="2420"/>
    </row>
    <row r="133" spans="1:10" ht="25.5" customHeight="1">
      <c r="A133" s="2693"/>
      <c r="B133" s="2742"/>
      <c r="C133" s="2756"/>
      <c r="D133" s="2721"/>
      <c r="E133" s="2721"/>
      <c r="F133" s="2748"/>
      <c r="G133" s="2729"/>
      <c r="H133" s="1987"/>
      <c r="I133" s="1501"/>
      <c r="J133" s="1501"/>
    </row>
    <row r="134" spans="1:10" ht="25.5" customHeight="1">
      <c r="A134" s="2693"/>
      <c r="B134" s="2742"/>
      <c r="C134" s="2757" t="s">
        <v>5581</v>
      </c>
      <c r="D134" s="2231" t="s">
        <v>3387</v>
      </c>
      <c r="E134" s="2231" t="s">
        <v>3388</v>
      </c>
      <c r="F134" s="231"/>
      <c r="G134" s="1946"/>
      <c r="H134" s="1946"/>
      <c r="I134" s="1943" t="s">
        <v>1394</v>
      </c>
      <c r="J134" s="1946" t="s">
        <v>2369</v>
      </c>
    </row>
    <row r="135" spans="1:10" ht="25.5" customHeight="1">
      <c r="A135" s="2693"/>
      <c r="B135" s="2742"/>
      <c r="C135" s="2758" t="s">
        <v>5582</v>
      </c>
      <c r="D135" s="2231" t="s">
        <v>5583</v>
      </c>
      <c r="E135" s="2231"/>
      <c r="F135" s="2231"/>
      <c r="G135" s="2143"/>
      <c r="H135" s="1946"/>
      <c r="I135" s="1946"/>
      <c r="J135" s="1946" t="s">
        <v>371</v>
      </c>
    </row>
    <row r="136" spans="1:10" ht="25.5" customHeight="1">
      <c r="A136" s="2693"/>
      <c r="B136" s="2742"/>
      <c r="C136" s="2758" t="s">
        <v>5584</v>
      </c>
      <c r="D136" s="1987" t="s">
        <v>5585</v>
      </c>
      <c r="E136" s="2231"/>
      <c r="F136" s="2231"/>
      <c r="G136" s="2143">
        <v>2000</v>
      </c>
      <c r="H136" s="1946" t="s">
        <v>319</v>
      </c>
      <c r="I136" s="1946" t="s">
        <v>5586</v>
      </c>
      <c r="J136" s="1946"/>
    </row>
    <row r="137" spans="1:10" ht="25.15" customHeight="1">
      <c r="A137" s="2693"/>
      <c r="B137" s="2742"/>
      <c r="C137" s="2759" t="s">
        <v>5587</v>
      </c>
      <c r="D137" s="3169" t="s">
        <v>5588</v>
      </c>
      <c r="E137" s="3170"/>
      <c r="F137" s="2231"/>
      <c r="G137" s="2729">
        <v>1625</v>
      </c>
      <c r="H137" s="1987" t="s">
        <v>319</v>
      </c>
      <c r="I137" s="1501" t="s">
        <v>1531</v>
      </c>
      <c r="J137" s="1501"/>
    </row>
    <row r="138" spans="1:10" ht="25.5" customHeight="1">
      <c r="A138" s="2693"/>
      <c r="B138" s="2742"/>
      <c r="C138" s="2756" t="s">
        <v>5589</v>
      </c>
      <c r="D138" s="2721" t="s">
        <v>5590</v>
      </c>
      <c r="E138" s="2721"/>
      <c r="F138" s="2748"/>
      <c r="G138" s="2729"/>
      <c r="H138" s="1987"/>
      <c r="I138" s="1501"/>
      <c r="J138" s="1501"/>
    </row>
    <row r="139" spans="1:10" ht="25.5" customHeight="1">
      <c r="A139" s="2693"/>
      <c r="B139" s="2742"/>
      <c r="C139" s="2756"/>
      <c r="D139" s="2721"/>
      <c r="E139" s="2721"/>
      <c r="F139" s="2748"/>
      <c r="G139" s="2729"/>
      <c r="H139" s="1987"/>
      <c r="I139" s="1501"/>
      <c r="J139" s="1501"/>
    </row>
    <row r="140" spans="1:10" ht="25.5" customHeight="1">
      <c r="A140" s="2693"/>
      <c r="B140" s="2742"/>
      <c r="C140" s="2756"/>
      <c r="D140" s="2721"/>
      <c r="E140" s="2721"/>
      <c r="F140" s="2748"/>
      <c r="G140" s="2729"/>
      <c r="H140" s="1987"/>
      <c r="I140" s="1501"/>
      <c r="J140" s="1501"/>
    </row>
    <row r="141" spans="1:10" ht="25.5" customHeight="1">
      <c r="A141" s="2693"/>
      <c r="B141" s="2742"/>
      <c r="C141" s="2756"/>
      <c r="D141" s="2721"/>
      <c r="E141" s="2721"/>
      <c r="F141" s="2748"/>
      <c r="G141" s="2729"/>
      <c r="H141" s="1987"/>
      <c r="I141" s="1501"/>
      <c r="J141" s="1501"/>
    </row>
    <row r="142" spans="1:10" ht="25.5" customHeight="1">
      <c r="A142" s="2693"/>
      <c r="B142" s="2742"/>
      <c r="C142" s="2140" t="s">
        <v>5591</v>
      </c>
      <c r="D142" s="2236"/>
      <c r="E142" s="2236"/>
      <c r="F142" s="2760"/>
      <c r="G142" s="2761"/>
      <c r="H142" s="2231"/>
      <c r="I142" s="1501"/>
      <c r="J142" s="1501"/>
    </row>
    <row r="143" spans="1:10" ht="25.5" customHeight="1">
      <c r="A143" s="2693"/>
      <c r="B143" s="2742"/>
      <c r="C143" s="1803" t="s">
        <v>5592</v>
      </c>
      <c r="D143" s="1804" t="s">
        <v>3990</v>
      </c>
      <c r="E143" s="1804" t="s">
        <v>1909</v>
      </c>
      <c r="F143" s="2229" t="s">
        <v>6271</v>
      </c>
      <c r="G143" s="2761"/>
      <c r="H143" s="2231"/>
      <c r="I143" s="1501" t="s">
        <v>726</v>
      </c>
      <c r="J143" s="1946" t="s">
        <v>2369</v>
      </c>
    </row>
    <row r="144" spans="1:10" ht="25.5" customHeight="1">
      <c r="A144" s="2693"/>
      <c r="B144" s="2742"/>
      <c r="C144" s="1803" t="s">
        <v>5593</v>
      </c>
      <c r="D144" s="1804" t="s">
        <v>6272</v>
      </c>
      <c r="E144" s="2236"/>
      <c r="F144" s="2229" t="s">
        <v>5666</v>
      </c>
      <c r="G144" s="2761"/>
      <c r="H144" s="2231"/>
      <c r="I144" s="1501"/>
      <c r="J144" s="1946" t="s">
        <v>371</v>
      </c>
    </row>
    <row r="145" spans="1:10" ht="25.5" customHeight="1">
      <c r="A145" s="2693"/>
      <c r="B145" s="2742"/>
      <c r="C145" s="1803" t="s">
        <v>5594</v>
      </c>
      <c r="D145" s="2236"/>
      <c r="E145" s="2236"/>
      <c r="F145" s="1501"/>
      <c r="G145" s="2761">
        <v>5000</v>
      </c>
      <c r="H145" s="1502" t="s">
        <v>319</v>
      </c>
      <c r="I145" s="1501" t="s">
        <v>379</v>
      </c>
      <c r="J145" s="1501"/>
    </row>
    <row r="146" spans="1:10" ht="25.5" customHeight="1">
      <c r="A146" s="2693"/>
      <c r="B146" s="2742"/>
      <c r="C146" s="1803" t="s">
        <v>5595</v>
      </c>
      <c r="D146" s="2236"/>
      <c r="E146" s="2236"/>
      <c r="F146" s="1501"/>
      <c r="G146" s="1501"/>
      <c r="H146" s="1501"/>
      <c r="I146" s="1501"/>
      <c r="J146" s="1501"/>
    </row>
    <row r="147" spans="1:10" ht="25.5" customHeight="1">
      <c r="A147" s="2693"/>
      <c r="B147" s="2742"/>
      <c r="C147" s="1803" t="s">
        <v>5596</v>
      </c>
      <c r="D147" s="2236"/>
      <c r="E147" s="2236"/>
      <c r="F147" s="1501"/>
      <c r="G147" s="1501"/>
      <c r="H147" s="1501"/>
      <c r="I147" s="1501"/>
      <c r="J147" s="1501"/>
    </row>
    <row r="148" spans="1:10">
      <c r="A148" s="2693"/>
      <c r="B148" s="2742"/>
      <c r="C148" s="1501"/>
      <c r="D148" s="1501"/>
      <c r="E148" s="1501"/>
      <c r="F148" s="1501"/>
      <c r="G148" s="1501"/>
      <c r="H148" s="1501"/>
      <c r="I148" s="1501"/>
      <c r="J148" s="1501"/>
    </row>
    <row r="149" spans="1:10">
      <c r="A149" s="2693"/>
      <c r="B149" s="2742"/>
      <c r="C149" s="1501"/>
      <c r="D149" s="1501"/>
      <c r="E149" s="1501"/>
      <c r="F149" s="1962" t="s">
        <v>427</v>
      </c>
      <c r="G149" s="2762">
        <f>G145+G137+G136+G129+G126+G96+G87+G85+G43</f>
        <v>101645</v>
      </c>
      <c r="H149" s="1501"/>
      <c r="I149" s="1501"/>
      <c r="J149" s="1501"/>
    </row>
    <row r="150" spans="1:10">
      <c r="G150" s="915"/>
    </row>
  </sheetData>
  <mergeCells count="11">
    <mergeCell ref="D137:E137"/>
    <mergeCell ref="A1:J1"/>
    <mergeCell ref="A2:I2"/>
    <mergeCell ref="D27:D28"/>
    <mergeCell ref="E27:E28"/>
    <mergeCell ref="F27:F28"/>
    <mergeCell ref="G27:H27"/>
    <mergeCell ref="I27:I28"/>
    <mergeCell ref="J27:J28"/>
    <mergeCell ref="A28:B28"/>
    <mergeCell ref="C28:C29"/>
  </mergeCells>
  <pageMargins left="0.7" right="0.7" top="0.75" bottom="0.75"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topLeftCell="A244" workbookViewId="0">
      <selection activeCell="C257" sqref="C257"/>
    </sheetView>
  </sheetViews>
  <sheetFormatPr defaultColWidth="9" defaultRowHeight="19.5"/>
  <cols>
    <col min="1" max="1" width="6" style="356" customWidth="1"/>
    <col min="2" max="2" width="12.375" style="356" customWidth="1"/>
    <col min="3" max="3" width="65.625" style="2061" customWidth="1"/>
    <col min="4" max="4" width="19.375" style="356" customWidth="1"/>
    <col min="5" max="5" width="9.25" style="356" customWidth="1"/>
    <col min="6" max="6" width="32.25" style="356" customWidth="1"/>
    <col min="7" max="7" width="13.125" style="356" customWidth="1"/>
    <col min="8" max="8" width="6.875" style="356" customWidth="1"/>
    <col min="9" max="9" width="12.625" style="356" customWidth="1"/>
    <col min="10" max="10" width="11.125" style="356" customWidth="1"/>
    <col min="11" max="16384" width="9" style="356"/>
  </cols>
  <sheetData>
    <row r="1" spans="1:15" ht="21">
      <c r="A1" s="3178" t="s">
        <v>3674</v>
      </c>
      <c r="B1" s="3178"/>
      <c r="C1" s="3178"/>
      <c r="D1" s="3178"/>
      <c r="E1" s="3178"/>
      <c r="F1" s="3178"/>
      <c r="G1" s="3178"/>
      <c r="H1" s="3178"/>
      <c r="I1" s="3178"/>
      <c r="J1" s="3178"/>
    </row>
    <row r="2" spans="1:15" ht="21">
      <c r="A2" s="2048" t="s">
        <v>3675</v>
      </c>
      <c r="B2" s="2048"/>
      <c r="C2" s="2049"/>
      <c r="D2" s="2048"/>
      <c r="E2" s="2050"/>
      <c r="F2" s="2050"/>
      <c r="G2" s="2051"/>
      <c r="H2" s="2048"/>
      <c r="I2" s="2048"/>
      <c r="J2" s="2051"/>
    </row>
    <row r="3" spans="1:15" ht="21">
      <c r="A3" s="2048" t="s">
        <v>3676</v>
      </c>
      <c r="B3" s="2048"/>
      <c r="C3" s="2049"/>
      <c r="D3" s="2048"/>
      <c r="E3" s="2050"/>
      <c r="F3" s="2050"/>
      <c r="G3" s="2051"/>
      <c r="H3" s="2048"/>
      <c r="I3" s="2048"/>
      <c r="J3" s="2051"/>
    </row>
    <row r="4" spans="1:15" ht="21">
      <c r="A4" s="2048" t="s">
        <v>3677</v>
      </c>
      <c r="B4" s="2048"/>
      <c r="C4" s="2049"/>
      <c r="D4" s="2048"/>
      <c r="E4" s="2050"/>
      <c r="F4" s="2050"/>
      <c r="G4" s="2052"/>
      <c r="H4" s="2053"/>
      <c r="I4" s="2053"/>
      <c r="J4" s="2052"/>
    </row>
    <row r="5" spans="1:15" ht="21">
      <c r="A5" s="2048"/>
      <c r="B5" s="2053"/>
      <c r="C5" s="2054" t="s">
        <v>3678</v>
      </c>
      <c r="D5" s="2048"/>
      <c r="E5" s="915"/>
      <c r="F5" s="2050"/>
      <c r="G5" s="2052"/>
      <c r="H5" s="2053"/>
      <c r="I5" s="2053"/>
      <c r="J5" s="2052"/>
    </row>
    <row r="6" spans="1:15" ht="21">
      <c r="A6" s="915" t="s">
        <v>5600</v>
      </c>
      <c r="B6" s="915"/>
      <c r="C6" s="2055" t="s">
        <v>5601</v>
      </c>
      <c r="D6" s="2056"/>
      <c r="E6" s="1002"/>
      <c r="F6" s="1002"/>
      <c r="I6" s="2057"/>
    </row>
    <row r="7" spans="1:15" ht="21">
      <c r="A7" s="915" t="s">
        <v>5602</v>
      </c>
      <c r="B7" s="915"/>
      <c r="C7" s="2055" t="s">
        <v>5603</v>
      </c>
      <c r="D7" s="2048"/>
      <c r="E7" s="1002"/>
      <c r="F7" s="1002"/>
      <c r="I7" s="2057"/>
    </row>
    <row r="8" spans="1:15" ht="21">
      <c r="A8" s="915"/>
      <c r="B8" s="915"/>
      <c r="C8" s="2058" t="s">
        <v>5604</v>
      </c>
      <c r="D8" s="2059"/>
      <c r="E8" s="2059"/>
      <c r="F8" s="2059"/>
      <c r="G8" s="2059"/>
      <c r="H8" s="2059"/>
      <c r="I8" s="2059"/>
      <c r="J8" s="2059"/>
      <c r="K8" s="2059"/>
      <c r="L8" s="2059"/>
      <c r="M8" s="2059"/>
      <c r="N8" s="2059"/>
      <c r="O8" s="2059"/>
    </row>
    <row r="9" spans="1:15" ht="21">
      <c r="A9" s="915"/>
      <c r="B9" s="915"/>
      <c r="C9" s="2058" t="s">
        <v>5605</v>
      </c>
      <c r="D9" s="2059"/>
      <c r="E9" s="2059"/>
      <c r="F9" s="2059"/>
      <c r="G9" s="2059"/>
      <c r="H9" s="2059"/>
      <c r="I9" s="2059"/>
      <c r="J9" s="2059"/>
      <c r="K9" s="2059"/>
      <c r="L9" s="2059"/>
      <c r="M9" s="2059"/>
      <c r="N9" s="2059"/>
      <c r="O9" s="2059"/>
    </row>
    <row r="10" spans="1:15" ht="21">
      <c r="A10" s="915"/>
      <c r="B10" s="915"/>
      <c r="C10" s="2058" t="s">
        <v>5606</v>
      </c>
      <c r="D10" s="2059"/>
      <c r="E10" s="2059"/>
      <c r="F10" s="2059"/>
      <c r="G10" s="2059"/>
      <c r="H10" s="2059"/>
      <c r="I10" s="2059"/>
      <c r="J10" s="2059"/>
      <c r="K10" s="2059"/>
      <c r="L10" s="2059"/>
      <c r="M10" s="2059"/>
      <c r="N10" s="2059"/>
      <c r="O10" s="2059"/>
    </row>
    <row r="11" spans="1:15" ht="21">
      <c r="A11" s="915"/>
      <c r="B11" s="915"/>
      <c r="C11" s="2058" t="s">
        <v>5607</v>
      </c>
      <c r="D11" s="2059"/>
      <c r="E11" s="2059"/>
      <c r="F11" s="2059"/>
      <c r="G11" s="2059"/>
      <c r="H11" s="2059"/>
      <c r="I11" s="2059"/>
      <c r="J11" s="2059"/>
      <c r="K11" s="2059"/>
      <c r="L11" s="2059"/>
      <c r="M11" s="2059"/>
      <c r="N11" s="2059"/>
      <c r="O11" s="2059"/>
    </row>
    <row r="12" spans="1:15" ht="21">
      <c r="A12" s="915"/>
      <c r="B12" s="915"/>
      <c r="C12" s="2058" t="s">
        <v>5608</v>
      </c>
      <c r="D12" s="2059"/>
      <c r="E12" s="2059"/>
      <c r="F12" s="2059"/>
      <c r="G12" s="2059"/>
      <c r="H12" s="2059"/>
      <c r="I12" s="2059"/>
      <c r="J12" s="2059"/>
      <c r="K12" s="2059"/>
      <c r="L12" s="2059"/>
      <c r="M12" s="2059"/>
      <c r="N12" s="2059"/>
      <c r="O12" s="2059"/>
    </row>
    <row r="13" spans="1:15" ht="21">
      <c r="A13" s="915"/>
      <c r="B13" s="915"/>
      <c r="C13" s="2058" t="s">
        <v>5609</v>
      </c>
      <c r="D13" s="2059"/>
      <c r="E13" s="2059"/>
      <c r="F13" s="2059"/>
      <c r="G13" s="2059"/>
      <c r="H13" s="2059"/>
      <c r="I13" s="2059"/>
      <c r="J13" s="2059"/>
      <c r="K13" s="2059"/>
      <c r="L13" s="2059"/>
      <c r="M13" s="2059"/>
      <c r="N13" s="2059"/>
      <c r="O13" s="2059"/>
    </row>
    <row r="14" spans="1:15" ht="21">
      <c r="A14" s="915"/>
      <c r="B14" s="915"/>
      <c r="C14" s="2058" t="s">
        <v>5610</v>
      </c>
      <c r="D14" s="2059"/>
      <c r="E14" s="2059"/>
      <c r="F14" s="2059"/>
      <c r="G14" s="2059"/>
      <c r="H14" s="2059"/>
      <c r="I14" s="2059"/>
      <c r="J14" s="2059"/>
      <c r="K14" s="2059"/>
      <c r="L14" s="2059"/>
      <c r="M14" s="2059"/>
      <c r="N14" s="2059"/>
      <c r="O14" s="2059"/>
    </row>
    <row r="15" spans="1:15" ht="21">
      <c r="A15" s="915"/>
      <c r="B15" s="915"/>
      <c r="C15" s="2060" t="s">
        <v>5611</v>
      </c>
      <c r="D15" s="2048"/>
      <c r="E15" s="1002"/>
      <c r="F15" s="1002"/>
    </row>
    <row r="16" spans="1:15" ht="21">
      <c r="A16" s="915"/>
      <c r="B16" s="915"/>
      <c r="C16" s="2060" t="s">
        <v>5612</v>
      </c>
      <c r="D16" s="2048"/>
      <c r="E16" s="1002"/>
      <c r="F16" s="1002"/>
    </row>
    <row r="17" spans="1:7" ht="21">
      <c r="A17" s="915"/>
      <c r="B17" s="915"/>
      <c r="C17" s="2060" t="s">
        <v>5613</v>
      </c>
      <c r="D17" s="2048"/>
      <c r="E17" s="1002"/>
      <c r="F17" s="1002"/>
    </row>
    <row r="18" spans="1:7" ht="21">
      <c r="A18" s="915"/>
      <c r="B18" s="915"/>
      <c r="C18" s="2060" t="s">
        <v>5614</v>
      </c>
      <c r="D18" s="2048"/>
      <c r="E18" s="1002"/>
      <c r="F18" s="1002"/>
    </row>
    <row r="19" spans="1:7" ht="21">
      <c r="A19" s="915"/>
      <c r="B19" s="915"/>
      <c r="C19" s="2060" t="s">
        <v>5615</v>
      </c>
      <c r="D19" s="2048"/>
      <c r="E19" s="1002"/>
      <c r="F19" s="1002"/>
    </row>
    <row r="20" spans="1:7" ht="21">
      <c r="A20" s="915"/>
      <c r="B20" s="915"/>
      <c r="C20" s="2060" t="s">
        <v>5616</v>
      </c>
      <c r="D20" s="2048"/>
      <c r="E20" s="1002"/>
      <c r="F20" s="1002"/>
    </row>
    <row r="21" spans="1:7" ht="21">
      <c r="A21" s="915"/>
      <c r="B21" s="915"/>
      <c r="C21" s="2060" t="s">
        <v>5617</v>
      </c>
      <c r="D21" s="2048"/>
      <c r="E21" s="1002"/>
      <c r="F21" s="1002"/>
    </row>
    <row r="22" spans="1:7" ht="21">
      <c r="A22" s="915"/>
      <c r="B22" s="915"/>
      <c r="C22" s="2060" t="s">
        <v>5618</v>
      </c>
      <c r="D22" s="2048"/>
      <c r="E22" s="1002"/>
      <c r="F22" s="1002"/>
    </row>
    <row r="23" spans="1:7" ht="21">
      <c r="A23" s="915"/>
      <c r="B23" s="915"/>
      <c r="C23" s="2060" t="s">
        <v>5619</v>
      </c>
      <c r="D23" s="2048"/>
      <c r="E23" s="1002"/>
      <c r="F23" s="1002"/>
    </row>
    <row r="24" spans="1:7" ht="21">
      <c r="A24" s="915"/>
      <c r="B24" s="915"/>
      <c r="C24" s="2060" t="s">
        <v>5620</v>
      </c>
      <c r="D24" s="2048"/>
      <c r="E24" s="1002"/>
      <c r="F24" s="1002"/>
    </row>
    <row r="25" spans="1:7" ht="21">
      <c r="A25" s="915"/>
      <c r="B25" s="915"/>
      <c r="C25" s="2060" t="s">
        <v>5621</v>
      </c>
      <c r="D25" s="2048"/>
      <c r="E25" s="1002"/>
      <c r="F25" s="1002"/>
    </row>
    <row r="26" spans="1:7" ht="21">
      <c r="A26" s="915"/>
      <c r="B26" s="915"/>
      <c r="C26" s="2060" t="s">
        <v>5622</v>
      </c>
      <c r="D26" s="2048"/>
      <c r="E26" s="1002"/>
      <c r="F26" s="1002"/>
    </row>
    <row r="27" spans="1:7" ht="21">
      <c r="A27" s="915"/>
      <c r="B27" s="915"/>
      <c r="C27" s="2060" t="s">
        <v>5623</v>
      </c>
      <c r="D27" s="2048"/>
      <c r="E27" s="1002"/>
      <c r="F27" s="1002"/>
    </row>
    <row r="28" spans="1:7" ht="21">
      <c r="A28" s="915"/>
      <c r="B28" s="915"/>
      <c r="C28" s="2060" t="s">
        <v>5624</v>
      </c>
      <c r="D28" s="2048"/>
      <c r="E28" s="1002"/>
      <c r="F28" s="1002"/>
    </row>
    <row r="29" spans="1:7" ht="21">
      <c r="A29" s="915" t="s">
        <v>1651</v>
      </c>
    </row>
    <row r="30" spans="1:7" ht="21">
      <c r="B30" s="2053"/>
      <c r="C30" s="228" t="s">
        <v>3679</v>
      </c>
    </row>
    <row r="31" spans="1:7" ht="21">
      <c r="B31" s="2053"/>
      <c r="C31" s="228" t="s">
        <v>3680</v>
      </c>
    </row>
    <row r="32" spans="1:7" ht="28.5">
      <c r="B32" s="2053"/>
      <c r="C32" s="228" t="s">
        <v>3681</v>
      </c>
      <c r="G32" s="2062"/>
    </row>
    <row r="33" spans="1:10" ht="28.5">
      <c r="B33" s="2053"/>
      <c r="C33" s="228"/>
      <c r="G33" s="2062"/>
    </row>
    <row r="34" spans="1:10" ht="21" customHeight="1">
      <c r="A34" s="3179" t="s">
        <v>2363</v>
      </c>
      <c r="B34" s="3180"/>
      <c r="C34" s="3181" t="s">
        <v>1925</v>
      </c>
      <c r="D34" s="3182" t="s">
        <v>1926</v>
      </c>
      <c r="E34" s="3182" t="s">
        <v>1798</v>
      </c>
      <c r="F34" s="3182" t="s">
        <v>1928</v>
      </c>
      <c r="G34" s="3184" t="s">
        <v>2</v>
      </c>
      <c r="H34" s="3184"/>
      <c r="I34" s="3182" t="s">
        <v>1439</v>
      </c>
      <c r="J34" s="3182" t="s">
        <v>5</v>
      </c>
    </row>
    <row r="35" spans="1:10" ht="21">
      <c r="A35" s="937"/>
      <c r="B35" s="1003"/>
      <c r="C35" s="3181"/>
      <c r="D35" s="3183"/>
      <c r="E35" s="3183"/>
      <c r="F35" s="3183"/>
      <c r="G35" s="2673" t="s">
        <v>3</v>
      </c>
      <c r="H35" s="2673" t="s">
        <v>4</v>
      </c>
      <c r="I35" s="3183"/>
      <c r="J35" s="3183"/>
    </row>
    <row r="36" spans="1:10" ht="21">
      <c r="A36" s="1997" t="s">
        <v>3682</v>
      </c>
      <c r="B36" s="1950"/>
      <c r="C36" s="2063" t="s">
        <v>6176</v>
      </c>
      <c r="D36" s="2064"/>
      <c r="E36" s="2064"/>
      <c r="F36" s="2064"/>
      <c r="G36" s="2064"/>
      <c r="H36" s="2064"/>
      <c r="I36" s="2064"/>
      <c r="J36" s="2064"/>
    </row>
    <row r="37" spans="1:10" ht="21">
      <c r="A37" s="1998" t="s">
        <v>3683</v>
      </c>
      <c r="B37" s="1952"/>
      <c r="C37" s="2065" t="s">
        <v>5641</v>
      </c>
      <c r="D37" s="2064"/>
      <c r="E37" s="2064"/>
      <c r="F37" s="2064"/>
      <c r="G37" s="2064"/>
      <c r="H37" s="2064"/>
      <c r="I37" s="2064"/>
      <c r="J37" s="2064"/>
    </row>
    <row r="38" spans="1:10" ht="21">
      <c r="A38" s="2000" t="s">
        <v>3685</v>
      </c>
      <c r="B38" s="1952"/>
      <c r="C38" s="2066"/>
      <c r="D38" s="2067"/>
      <c r="E38" s="2068"/>
      <c r="F38" s="2068"/>
      <c r="G38" s="2069"/>
      <c r="H38" s="2069"/>
      <c r="I38" s="2068"/>
      <c r="J38" s="2070"/>
    </row>
    <row r="39" spans="1:10" ht="21">
      <c r="A39" s="1998" t="s">
        <v>3686</v>
      </c>
      <c r="B39" s="1952"/>
      <c r="C39" s="2071" t="s">
        <v>3687</v>
      </c>
      <c r="D39" s="1989"/>
      <c r="E39" s="1989"/>
      <c r="F39" s="1989"/>
      <c r="G39" s="1989"/>
      <c r="H39" s="1989"/>
      <c r="I39" s="1989"/>
      <c r="J39" s="1989"/>
    </row>
    <row r="40" spans="1:10" ht="21">
      <c r="A40" s="1998"/>
      <c r="B40" s="1952"/>
      <c r="C40" s="2071" t="s">
        <v>3688</v>
      </c>
      <c r="D40" s="1989"/>
      <c r="E40" s="1989"/>
      <c r="F40" s="1989"/>
      <c r="G40" s="1989"/>
      <c r="H40" s="1989"/>
      <c r="I40" s="1989"/>
      <c r="J40" s="1989"/>
    </row>
    <row r="41" spans="1:10" ht="21">
      <c r="A41" s="2043"/>
      <c r="B41" s="1986"/>
      <c r="C41" s="2071" t="s">
        <v>3689</v>
      </c>
      <c r="D41" s="1979"/>
      <c r="E41" s="1979"/>
      <c r="F41" s="1979"/>
      <c r="G41" s="1979"/>
      <c r="H41" s="1979"/>
      <c r="I41" s="1979"/>
      <c r="J41" s="1979"/>
    </row>
    <row r="42" spans="1:10" ht="21">
      <c r="A42" s="2043"/>
      <c r="B42" s="1986"/>
      <c r="C42" s="2072" t="s">
        <v>3690</v>
      </c>
      <c r="D42" s="1979" t="s">
        <v>3691</v>
      </c>
      <c r="E42" s="1979"/>
      <c r="F42" s="1979"/>
      <c r="G42" s="1979"/>
      <c r="H42" s="1979"/>
      <c r="I42" s="1979"/>
      <c r="J42" s="1979"/>
    </row>
    <row r="43" spans="1:10" ht="21">
      <c r="A43" s="2043"/>
      <c r="B43" s="1986"/>
      <c r="C43" s="2072"/>
      <c r="D43" s="1979" t="s">
        <v>3692</v>
      </c>
      <c r="E43" s="1979"/>
      <c r="F43" s="1979"/>
      <c r="G43" s="1979"/>
      <c r="H43" s="1979"/>
      <c r="I43" s="1979"/>
      <c r="J43" s="1979"/>
    </row>
    <row r="44" spans="1:10" ht="21">
      <c r="A44" s="2043"/>
      <c r="B44" s="1986"/>
      <c r="C44" s="1984" t="s">
        <v>3693</v>
      </c>
      <c r="D44" s="2073">
        <v>17421</v>
      </c>
      <c r="E44" s="1979"/>
      <c r="F44" s="1979" t="s">
        <v>3694</v>
      </c>
      <c r="G44" s="1979"/>
      <c r="H44" s="1979"/>
      <c r="I44" s="1979"/>
      <c r="J44" s="2074" t="s">
        <v>371</v>
      </c>
    </row>
    <row r="45" spans="1:10" ht="21">
      <c r="A45" s="2043"/>
      <c r="B45" s="1986"/>
      <c r="C45" s="1984" t="s">
        <v>3695</v>
      </c>
      <c r="D45" s="1982" t="s">
        <v>3696</v>
      </c>
      <c r="E45" s="1979"/>
      <c r="F45" s="1979" t="s">
        <v>3697</v>
      </c>
      <c r="G45" s="1979"/>
      <c r="H45" s="1979"/>
      <c r="I45" s="1979"/>
      <c r="J45" s="2074" t="s">
        <v>1408</v>
      </c>
    </row>
    <row r="46" spans="1:10" ht="21">
      <c r="A46" s="2043"/>
      <c r="B46" s="1986"/>
      <c r="C46" s="1984" t="s">
        <v>3698</v>
      </c>
      <c r="D46" s="1982"/>
      <c r="E46" s="1979"/>
      <c r="F46" s="1979"/>
      <c r="G46" s="1979"/>
      <c r="H46" s="1979"/>
      <c r="I46" s="1979"/>
      <c r="J46" s="2074"/>
    </row>
    <row r="47" spans="1:10" ht="21">
      <c r="A47" s="2043"/>
      <c r="B47" s="1986"/>
      <c r="C47" s="1984" t="s">
        <v>3699</v>
      </c>
      <c r="D47" s="1982"/>
      <c r="E47" s="1979"/>
      <c r="F47" s="917" t="s">
        <v>3700</v>
      </c>
      <c r="G47" s="1979"/>
      <c r="H47" s="1979"/>
      <c r="I47" s="1979"/>
      <c r="J47" s="1979"/>
    </row>
    <row r="48" spans="1:10" ht="21">
      <c r="A48" s="2043"/>
      <c r="B48" s="1986"/>
      <c r="C48" s="1984" t="s">
        <v>3701</v>
      </c>
      <c r="D48" s="1982"/>
      <c r="E48" s="1979"/>
      <c r="F48" s="1979" t="s">
        <v>3702</v>
      </c>
      <c r="G48" s="1979"/>
      <c r="H48" s="1979"/>
      <c r="I48" s="1979"/>
      <c r="J48" s="1979"/>
    </row>
    <row r="49" spans="1:10" ht="21">
      <c r="A49" s="2043"/>
      <c r="B49" s="1986"/>
      <c r="C49" s="1984" t="s">
        <v>3703</v>
      </c>
      <c r="D49" s="1982" t="s">
        <v>5625</v>
      </c>
      <c r="E49" s="1979" t="s">
        <v>1909</v>
      </c>
      <c r="F49" s="2075" t="s">
        <v>3704</v>
      </c>
      <c r="G49" s="1979"/>
      <c r="H49" s="1979"/>
      <c r="I49" s="1979" t="s">
        <v>3705</v>
      </c>
      <c r="J49" s="2074" t="s">
        <v>371</v>
      </c>
    </row>
    <row r="50" spans="1:10" ht="21">
      <c r="A50" s="2043"/>
      <c r="B50" s="1986"/>
      <c r="C50" s="1984" t="s">
        <v>3706</v>
      </c>
      <c r="D50" s="1982" t="s">
        <v>3707</v>
      </c>
      <c r="E50" s="1979"/>
      <c r="F50" s="1979" t="s">
        <v>3708</v>
      </c>
      <c r="G50" s="1979"/>
      <c r="H50" s="1979"/>
      <c r="I50" s="1979"/>
      <c r="J50" s="2074" t="s">
        <v>1408</v>
      </c>
    </row>
    <row r="51" spans="1:10" ht="21">
      <c r="A51" s="2043"/>
      <c r="B51" s="1986"/>
      <c r="C51" s="1984" t="s">
        <v>3709</v>
      </c>
      <c r="D51" s="1979"/>
      <c r="E51" s="1979"/>
      <c r="F51" s="917" t="s">
        <v>1937</v>
      </c>
      <c r="G51" s="1979"/>
      <c r="H51" s="1979"/>
      <c r="I51" s="1979"/>
      <c r="J51" s="1979"/>
    </row>
    <row r="52" spans="1:10" ht="21">
      <c r="A52" s="2043"/>
      <c r="B52" s="1986"/>
      <c r="C52" s="228" t="s">
        <v>3710</v>
      </c>
      <c r="D52" s="1979"/>
      <c r="E52" s="1979"/>
      <c r="F52" s="1979" t="s">
        <v>3711</v>
      </c>
      <c r="G52" s="1979"/>
      <c r="H52" s="1979"/>
      <c r="I52" s="1979" t="s">
        <v>3712</v>
      </c>
      <c r="J52" s="2074"/>
    </row>
    <row r="53" spans="1:10" ht="21">
      <c r="A53" s="2043"/>
      <c r="B53" s="1986"/>
      <c r="C53" s="1984" t="s">
        <v>3713</v>
      </c>
      <c r="D53" s="1979"/>
      <c r="E53" s="1979"/>
      <c r="F53" s="1979" t="s">
        <v>3714</v>
      </c>
      <c r="G53" s="1979"/>
      <c r="H53" s="1979"/>
      <c r="I53" s="1979" t="s">
        <v>3712</v>
      </c>
      <c r="J53" s="2074"/>
    </row>
    <row r="54" spans="1:10" ht="21">
      <c r="A54" s="2043"/>
      <c r="B54" s="1986"/>
      <c r="C54" s="2076" t="s">
        <v>3715</v>
      </c>
      <c r="D54" s="1979"/>
      <c r="E54" s="1979"/>
      <c r="F54" s="1979"/>
      <c r="G54" s="1979"/>
      <c r="H54" s="1979"/>
      <c r="I54" s="1979" t="s">
        <v>3716</v>
      </c>
      <c r="J54" s="1979"/>
    </row>
    <row r="55" spans="1:10" ht="21">
      <c r="A55" s="2043"/>
      <c r="B55" s="1986"/>
      <c r="C55" s="2076" t="s">
        <v>3717</v>
      </c>
      <c r="D55" s="1979"/>
      <c r="E55" s="1979"/>
      <c r="F55" s="1979"/>
      <c r="G55" s="1979"/>
      <c r="H55" s="1979"/>
      <c r="I55" s="1979"/>
      <c r="J55" s="1979"/>
    </row>
    <row r="56" spans="1:10" ht="21">
      <c r="A56" s="2043"/>
      <c r="B56" s="1986"/>
      <c r="C56" s="2058" t="s">
        <v>3718</v>
      </c>
      <c r="D56" s="1979"/>
      <c r="E56" s="1979"/>
      <c r="F56" s="1979"/>
      <c r="G56" s="1979"/>
      <c r="H56" s="1979"/>
      <c r="I56" s="1979" t="s">
        <v>3719</v>
      </c>
      <c r="J56" s="1979"/>
    </row>
    <row r="57" spans="1:10" ht="21">
      <c r="A57" s="2043"/>
      <c r="B57" s="1986"/>
      <c r="C57" s="1984" t="s">
        <v>3720</v>
      </c>
      <c r="D57" s="1979"/>
      <c r="E57" s="1979"/>
      <c r="F57" s="1979"/>
      <c r="G57" s="1979"/>
      <c r="H57" s="1979"/>
      <c r="I57" s="1979"/>
      <c r="J57" s="1979"/>
    </row>
    <row r="58" spans="1:10" ht="21">
      <c r="A58" s="2043"/>
      <c r="B58" s="1986"/>
      <c r="C58" s="1984" t="s">
        <v>3721</v>
      </c>
      <c r="D58" s="1979"/>
      <c r="E58" s="1979"/>
      <c r="F58" s="1979"/>
      <c r="G58" s="1979"/>
      <c r="H58" s="1979"/>
      <c r="I58" s="1979"/>
      <c r="J58" s="1979"/>
    </row>
    <row r="59" spans="1:10" ht="21">
      <c r="A59" s="2043"/>
      <c r="B59" s="1986"/>
      <c r="C59" s="1984" t="s">
        <v>3722</v>
      </c>
      <c r="D59" s="1979"/>
      <c r="E59" s="1979"/>
      <c r="F59" s="1979"/>
      <c r="G59" s="1979"/>
      <c r="H59" s="1979"/>
      <c r="I59" s="1979" t="s">
        <v>3719</v>
      </c>
      <c r="J59" s="1979"/>
    </row>
    <row r="60" spans="1:10" ht="21">
      <c r="A60" s="2043"/>
      <c r="B60" s="1986"/>
      <c r="C60" s="2076" t="s">
        <v>5626</v>
      </c>
      <c r="D60" s="1979"/>
      <c r="E60" s="1979"/>
      <c r="F60" s="1979"/>
      <c r="G60" s="1979"/>
      <c r="H60" s="1979"/>
      <c r="I60" s="1979"/>
      <c r="J60" s="1979"/>
    </row>
    <row r="61" spans="1:10" ht="21">
      <c r="A61" s="2043"/>
      <c r="B61" s="1986"/>
      <c r="C61" s="228" t="s">
        <v>3723</v>
      </c>
      <c r="D61" s="1979"/>
      <c r="E61" s="1979"/>
      <c r="F61" s="1979"/>
      <c r="G61" s="1979"/>
      <c r="H61" s="1979"/>
      <c r="I61" s="1979"/>
      <c r="J61" s="1979"/>
    </row>
    <row r="62" spans="1:10" ht="21">
      <c r="A62" s="2043"/>
      <c r="B62" s="1986"/>
      <c r="C62" s="2076" t="s">
        <v>5627</v>
      </c>
      <c r="D62" s="1979"/>
      <c r="E62" s="1979"/>
      <c r="F62" s="1979"/>
      <c r="G62" s="1979"/>
      <c r="H62" s="1979"/>
      <c r="I62" s="1979"/>
      <c r="J62" s="1979"/>
    </row>
    <row r="63" spans="1:10" ht="21">
      <c r="A63" s="2043"/>
      <c r="B63" s="1986"/>
      <c r="C63" s="1984" t="s">
        <v>3724</v>
      </c>
      <c r="D63" s="1979"/>
      <c r="E63" s="1979"/>
      <c r="F63" s="1979"/>
      <c r="G63" s="1979"/>
      <c r="H63" s="1979"/>
      <c r="I63" s="1979"/>
      <c r="J63" s="1979"/>
    </row>
    <row r="64" spans="1:10" ht="21">
      <c r="A64" s="2043"/>
      <c r="B64" s="1986"/>
      <c r="C64" s="1984" t="s">
        <v>3725</v>
      </c>
      <c r="D64" s="1982"/>
      <c r="E64" s="1979" t="s">
        <v>1909</v>
      </c>
      <c r="F64" s="1979"/>
      <c r="G64" s="1979"/>
      <c r="H64" s="1979"/>
      <c r="I64" s="1979" t="s">
        <v>3374</v>
      </c>
      <c r="J64" s="1979" t="s">
        <v>350</v>
      </c>
    </row>
    <row r="65" spans="1:11" ht="21">
      <c r="A65" s="2043"/>
      <c r="B65" s="1986"/>
      <c r="C65" s="1984" t="s">
        <v>3726</v>
      </c>
      <c r="D65" s="1979"/>
      <c r="E65" s="1979"/>
      <c r="F65" s="1979"/>
      <c r="G65" s="1979"/>
      <c r="H65" s="1979"/>
      <c r="I65" s="1979"/>
      <c r="J65" s="1979"/>
    </row>
    <row r="66" spans="1:11" ht="21">
      <c r="A66" s="2043"/>
      <c r="B66" s="1986"/>
      <c r="C66" s="2071" t="s">
        <v>3727</v>
      </c>
      <c r="D66" s="1979"/>
      <c r="E66" s="2077"/>
      <c r="F66" s="2077"/>
      <c r="G66" s="2077"/>
      <c r="H66" s="2077"/>
      <c r="I66" s="2077"/>
      <c r="J66" s="2077"/>
    </row>
    <row r="67" spans="1:11" ht="21">
      <c r="A67" s="2043"/>
      <c r="B67" s="1986"/>
      <c r="C67" s="1984" t="s">
        <v>3728</v>
      </c>
      <c r="D67" s="1979" t="s">
        <v>5628</v>
      </c>
      <c r="E67" s="1979" t="s">
        <v>1909</v>
      </c>
      <c r="F67" s="917" t="s">
        <v>3729</v>
      </c>
      <c r="G67" s="1979"/>
      <c r="H67" s="1979"/>
      <c r="I67" s="1979" t="s">
        <v>3374</v>
      </c>
      <c r="J67" s="1979" t="s">
        <v>877</v>
      </c>
    </row>
    <row r="68" spans="1:11" ht="21">
      <c r="A68" s="2043"/>
      <c r="B68" s="1986"/>
      <c r="C68" s="1984" t="s">
        <v>3730</v>
      </c>
      <c r="D68" s="1979" t="s">
        <v>5629</v>
      </c>
      <c r="E68" s="1979"/>
      <c r="F68" s="1979" t="s">
        <v>3731</v>
      </c>
      <c r="G68" s="1979"/>
      <c r="H68" s="1979"/>
      <c r="I68" s="1979" t="s">
        <v>3374</v>
      </c>
      <c r="J68" s="1979" t="s">
        <v>2049</v>
      </c>
    </row>
    <row r="69" spans="1:11" ht="21">
      <c r="A69" s="2043"/>
      <c r="B69" s="1986"/>
      <c r="C69" s="1984" t="s">
        <v>3732</v>
      </c>
      <c r="D69" s="1979"/>
      <c r="E69" s="1979"/>
      <c r="F69" s="917" t="s">
        <v>3733</v>
      </c>
      <c r="G69" s="1979"/>
      <c r="H69" s="1979"/>
      <c r="I69" s="1979" t="s">
        <v>3374</v>
      </c>
      <c r="J69" s="1979"/>
      <c r="K69" s="1"/>
    </row>
    <row r="70" spans="1:11" ht="21">
      <c r="A70" s="2043"/>
      <c r="B70" s="1986"/>
      <c r="C70" s="1984"/>
      <c r="D70" s="1979"/>
      <c r="E70" s="1979"/>
      <c r="F70" s="1979" t="s">
        <v>3734</v>
      </c>
      <c r="G70" s="1979"/>
      <c r="H70" s="1979"/>
      <c r="I70" s="1979"/>
      <c r="J70" s="1979"/>
    </row>
    <row r="71" spans="1:11" ht="21">
      <c r="A71" s="2043"/>
      <c r="B71" s="1986"/>
      <c r="C71" s="1984" t="s">
        <v>3735</v>
      </c>
      <c r="D71" s="1979"/>
      <c r="E71" s="1979"/>
      <c r="F71" s="1979"/>
      <c r="G71" s="1979"/>
      <c r="H71" s="1979"/>
      <c r="I71" s="1979"/>
      <c r="J71" s="1979"/>
    </row>
    <row r="72" spans="1:11" ht="21">
      <c r="A72" s="2043"/>
      <c r="B72" s="1986"/>
      <c r="C72" s="1984" t="s">
        <v>3736</v>
      </c>
      <c r="D72" s="1979"/>
      <c r="E72" s="1979"/>
      <c r="F72" s="1011"/>
      <c r="G72" s="1979"/>
      <c r="H72" s="1979"/>
      <c r="I72" s="1979"/>
      <c r="J72" s="1979"/>
    </row>
    <row r="73" spans="1:11" ht="21">
      <c r="A73" s="2043"/>
      <c r="B73" s="1986"/>
      <c r="C73" s="1984" t="s">
        <v>3737</v>
      </c>
      <c r="D73" s="1979" t="s">
        <v>5630</v>
      </c>
      <c r="E73" s="1979"/>
      <c r="F73" s="917" t="s">
        <v>3729</v>
      </c>
      <c r="G73" s="1979"/>
      <c r="H73" s="1979"/>
      <c r="I73" s="1979" t="s">
        <v>3374</v>
      </c>
      <c r="J73" s="1979"/>
    </row>
    <row r="74" spans="1:11" ht="21">
      <c r="A74" s="2043"/>
      <c r="B74" s="1986"/>
      <c r="C74" s="1984" t="s">
        <v>3738</v>
      </c>
      <c r="D74" s="1979"/>
      <c r="E74" s="1979"/>
      <c r="F74" s="1979" t="s">
        <v>3731</v>
      </c>
      <c r="G74" s="1979"/>
      <c r="H74" s="1979"/>
      <c r="I74" s="1979"/>
      <c r="J74" s="1979"/>
    </row>
    <row r="75" spans="1:11" ht="21">
      <c r="A75" s="2043"/>
      <c r="B75" s="1986"/>
      <c r="C75" s="1984" t="s">
        <v>3735</v>
      </c>
      <c r="D75" s="1979"/>
      <c r="E75" s="1979"/>
      <c r="F75" s="917" t="s">
        <v>3733</v>
      </c>
      <c r="G75" s="1979"/>
      <c r="H75" s="1979"/>
      <c r="I75" s="1979"/>
      <c r="J75" s="1979"/>
    </row>
    <row r="76" spans="1:11" ht="21">
      <c r="A76" s="2043"/>
      <c r="B76" s="1986"/>
      <c r="C76" s="1984" t="s">
        <v>3736</v>
      </c>
      <c r="D76" s="1979"/>
      <c r="E76" s="1979"/>
      <c r="F76" s="1979" t="s">
        <v>3734</v>
      </c>
      <c r="G76" s="1979"/>
      <c r="H76" s="1979"/>
      <c r="I76" s="1979"/>
      <c r="J76" s="1979"/>
    </row>
    <row r="77" spans="1:11" ht="21">
      <c r="A77" s="2043"/>
      <c r="B77" s="1986"/>
      <c r="C77" s="1984" t="s">
        <v>3739</v>
      </c>
      <c r="D77" s="1982" t="s">
        <v>3740</v>
      </c>
      <c r="E77" s="1979"/>
      <c r="F77" s="1979" t="s">
        <v>3741</v>
      </c>
      <c r="G77" s="1979"/>
      <c r="H77" s="1979"/>
      <c r="I77" s="1982" t="s">
        <v>352</v>
      </c>
      <c r="J77" s="1979"/>
    </row>
    <row r="78" spans="1:11" ht="21">
      <c r="A78" s="2043"/>
      <c r="B78" s="1986"/>
      <c r="C78" s="1984" t="s">
        <v>3742</v>
      </c>
      <c r="D78" s="1982"/>
      <c r="E78" s="1979"/>
      <c r="F78" s="2075" t="s">
        <v>3743</v>
      </c>
      <c r="G78" s="1979"/>
      <c r="H78" s="1979"/>
      <c r="I78" s="1982"/>
      <c r="J78" s="1979"/>
    </row>
    <row r="79" spans="1:11" ht="21">
      <c r="A79" s="2043"/>
      <c r="B79" s="1986"/>
      <c r="C79" s="228" t="s">
        <v>3744</v>
      </c>
      <c r="D79" s="1982"/>
      <c r="E79" s="1979"/>
      <c r="F79" s="1979" t="s">
        <v>3745</v>
      </c>
      <c r="G79" s="1979"/>
      <c r="H79" s="1979"/>
      <c r="I79" s="1982" t="s">
        <v>726</v>
      </c>
      <c r="J79" s="1979"/>
    </row>
    <row r="80" spans="1:11" ht="21">
      <c r="A80" s="2043"/>
      <c r="B80" s="1986"/>
      <c r="C80" s="1984" t="s">
        <v>3746</v>
      </c>
      <c r="D80" s="1979"/>
      <c r="E80" s="1979"/>
      <c r="F80" s="1979" t="s">
        <v>3747</v>
      </c>
      <c r="G80" s="1979"/>
      <c r="H80" s="1979"/>
      <c r="I80" s="1012"/>
      <c r="J80" s="1979"/>
    </row>
    <row r="81" spans="1:10" ht="21">
      <c r="A81" s="2043"/>
      <c r="B81" s="1986"/>
      <c r="C81" s="2076" t="s">
        <v>3748</v>
      </c>
      <c r="D81" s="1979"/>
      <c r="E81" s="1979"/>
      <c r="F81" s="1979" t="s">
        <v>3749</v>
      </c>
      <c r="G81" s="1979"/>
      <c r="H81" s="1979"/>
      <c r="I81" s="1979"/>
      <c r="J81" s="1979"/>
    </row>
    <row r="82" spans="1:10" ht="21">
      <c r="A82" s="2043"/>
      <c r="B82" s="1986"/>
      <c r="C82" s="2076" t="s">
        <v>3750</v>
      </c>
      <c r="D82" s="1982"/>
      <c r="E82" s="1979"/>
      <c r="F82" s="2075" t="s">
        <v>3751</v>
      </c>
      <c r="G82" s="1979"/>
      <c r="H82" s="1979"/>
      <c r="I82" s="1982" t="s">
        <v>3752</v>
      </c>
      <c r="J82" s="1979" t="s">
        <v>877</v>
      </c>
    </row>
    <row r="83" spans="1:10" ht="21">
      <c r="A83" s="2043"/>
      <c r="B83" s="1986"/>
      <c r="C83" s="1984" t="s">
        <v>3753</v>
      </c>
      <c r="D83" s="1979"/>
      <c r="E83" s="1979"/>
      <c r="F83" s="1979" t="s">
        <v>3754</v>
      </c>
      <c r="G83" s="1979"/>
      <c r="H83" s="1979"/>
      <c r="I83" s="1979"/>
      <c r="J83" s="1979" t="s">
        <v>2049</v>
      </c>
    </row>
    <row r="84" spans="1:10" ht="21">
      <c r="A84" s="2043"/>
      <c r="B84" s="1986"/>
      <c r="C84" s="1984" t="s">
        <v>3755</v>
      </c>
      <c r="D84" s="1979"/>
      <c r="E84" s="1979"/>
      <c r="F84" s="2077"/>
      <c r="G84" s="1979"/>
      <c r="H84" s="1979"/>
      <c r="I84" s="1979" t="s">
        <v>3756</v>
      </c>
      <c r="J84" s="1979" t="s">
        <v>877</v>
      </c>
    </row>
    <row r="85" spans="1:10" ht="21">
      <c r="A85" s="2043"/>
      <c r="B85" s="1986"/>
      <c r="C85" s="1984" t="s">
        <v>3757</v>
      </c>
      <c r="D85" s="1979"/>
      <c r="E85" s="1979"/>
      <c r="F85" s="2077"/>
      <c r="G85" s="1979"/>
      <c r="H85" s="1979"/>
      <c r="I85" s="1979"/>
      <c r="J85" s="1979" t="s">
        <v>2049</v>
      </c>
    </row>
    <row r="86" spans="1:10" ht="21">
      <c r="A86" s="2043"/>
      <c r="B86" s="1986"/>
      <c r="C86" s="2076" t="s">
        <v>3758</v>
      </c>
      <c r="D86" s="1979"/>
      <c r="E86" s="1979"/>
      <c r="F86" s="2077"/>
      <c r="G86" s="1979"/>
      <c r="H86" s="1979"/>
      <c r="I86" s="1979" t="s">
        <v>3719</v>
      </c>
      <c r="J86" s="1979" t="s">
        <v>877</v>
      </c>
    </row>
    <row r="87" spans="1:10" ht="21">
      <c r="A87" s="2043"/>
      <c r="B87" s="1986"/>
      <c r="C87" s="1984" t="s">
        <v>3759</v>
      </c>
      <c r="D87" s="1979"/>
      <c r="E87" s="1979"/>
      <c r="F87" s="2077"/>
      <c r="G87" s="1979"/>
      <c r="H87" s="1979"/>
      <c r="I87" s="1979"/>
      <c r="J87" s="1979" t="s">
        <v>2049</v>
      </c>
    </row>
    <row r="88" spans="1:10" ht="21">
      <c r="A88" s="2043"/>
      <c r="B88" s="1986"/>
      <c r="C88" s="1984" t="s">
        <v>3760</v>
      </c>
      <c r="D88" s="1979"/>
      <c r="E88" s="1979"/>
      <c r="F88" s="2077"/>
      <c r="G88" s="1979"/>
      <c r="H88" s="1979"/>
      <c r="I88" s="1979"/>
      <c r="J88" s="1979"/>
    </row>
    <row r="89" spans="1:10" ht="21">
      <c r="A89" s="2043"/>
      <c r="B89" s="1986"/>
      <c r="C89" s="2058" t="s">
        <v>3761</v>
      </c>
      <c r="D89" s="1979"/>
      <c r="E89" s="1979"/>
      <c r="F89" s="1012"/>
      <c r="G89" s="1979"/>
      <c r="H89" s="1979"/>
      <c r="I89" s="1979" t="s">
        <v>3762</v>
      </c>
      <c r="J89" s="1979" t="s">
        <v>877</v>
      </c>
    </row>
    <row r="90" spans="1:10" ht="21">
      <c r="A90" s="2043"/>
      <c r="B90" s="1986"/>
      <c r="C90" s="1984" t="s">
        <v>3763</v>
      </c>
      <c r="D90" s="1979"/>
      <c r="E90" s="1979"/>
      <c r="F90" s="1979"/>
      <c r="G90" s="1979"/>
      <c r="H90" s="1979"/>
      <c r="I90" s="1012"/>
      <c r="J90" s="1979" t="s">
        <v>2049</v>
      </c>
    </row>
    <row r="91" spans="1:10" ht="21">
      <c r="A91" s="2043"/>
      <c r="B91" s="1986"/>
      <c r="C91" s="1984" t="s">
        <v>3764</v>
      </c>
      <c r="D91" s="1979"/>
      <c r="E91" s="1979"/>
      <c r="F91" s="1979"/>
      <c r="G91" s="1979"/>
      <c r="H91" s="1979"/>
      <c r="I91" s="1979"/>
      <c r="J91" s="1979"/>
    </row>
    <row r="92" spans="1:10" ht="21">
      <c r="A92" s="2043"/>
      <c r="B92" s="1986"/>
      <c r="C92" s="2058" t="s">
        <v>3765</v>
      </c>
      <c r="D92" s="1979"/>
      <c r="E92" s="1979"/>
      <c r="F92" s="1979"/>
      <c r="G92" s="1979"/>
      <c r="H92" s="1979"/>
      <c r="I92" s="1979" t="s">
        <v>3374</v>
      </c>
      <c r="J92" s="1979" t="s">
        <v>877</v>
      </c>
    </row>
    <row r="93" spans="1:10" ht="21">
      <c r="A93" s="2043"/>
      <c r="B93" s="1986"/>
      <c r="C93" s="1984" t="s">
        <v>3766</v>
      </c>
      <c r="D93" s="1979"/>
      <c r="E93" s="1979"/>
      <c r="F93" s="1979"/>
      <c r="G93" s="1979"/>
      <c r="H93" s="1979"/>
      <c r="I93" s="1979"/>
      <c r="J93" s="1979" t="s">
        <v>2049</v>
      </c>
    </row>
    <row r="94" spans="1:10" ht="21">
      <c r="A94" s="2043"/>
      <c r="B94" s="1986"/>
      <c r="C94" s="2076" t="s">
        <v>3767</v>
      </c>
      <c r="D94" s="1979"/>
      <c r="E94" s="1979"/>
      <c r="F94" s="1979"/>
      <c r="G94" s="1979"/>
      <c r="H94" s="1979"/>
      <c r="I94" s="1979"/>
      <c r="J94" s="1979"/>
    </row>
    <row r="95" spans="1:10" ht="21">
      <c r="A95" s="2043"/>
      <c r="B95" s="1986"/>
      <c r="C95" s="2076" t="s">
        <v>3768</v>
      </c>
      <c r="D95" s="1979"/>
      <c r="E95" s="1979"/>
      <c r="F95" s="1979"/>
      <c r="G95" s="1979"/>
      <c r="H95" s="1979"/>
      <c r="I95" s="1979"/>
      <c r="J95" s="1979"/>
    </row>
    <row r="96" spans="1:10" ht="21">
      <c r="A96" s="2043"/>
      <c r="B96" s="1986"/>
      <c r="C96" s="1984" t="s">
        <v>3769</v>
      </c>
      <c r="D96" s="1979"/>
      <c r="E96" s="1979"/>
      <c r="F96" s="1979"/>
      <c r="G96" s="1979"/>
      <c r="H96" s="1979"/>
      <c r="I96" s="1979"/>
      <c r="J96" s="1979"/>
    </row>
    <row r="97" spans="1:10" ht="21">
      <c r="A97" s="2043"/>
      <c r="B97" s="1986"/>
      <c r="C97" s="228" t="s">
        <v>3770</v>
      </c>
      <c r="D97" s="1979"/>
      <c r="E97" s="1979"/>
      <c r="F97" s="1979" t="s">
        <v>3771</v>
      </c>
      <c r="G97" s="1979"/>
      <c r="H97" s="1979"/>
      <c r="I97" s="1982" t="s">
        <v>1392</v>
      </c>
      <c r="J97" s="1979" t="s">
        <v>3772</v>
      </c>
    </row>
    <row r="98" spans="1:10" ht="21">
      <c r="A98" s="2043"/>
      <c r="B98" s="1986"/>
      <c r="C98" s="1984" t="s">
        <v>3773</v>
      </c>
      <c r="D98" s="1979"/>
      <c r="E98" s="1979"/>
      <c r="F98" s="1979" t="s">
        <v>3774</v>
      </c>
      <c r="G98" s="1979"/>
      <c r="H98" s="1979"/>
      <c r="I98" s="1979"/>
      <c r="J98" s="1979" t="s">
        <v>12</v>
      </c>
    </row>
    <row r="99" spans="1:10" ht="21">
      <c r="A99" s="2043"/>
      <c r="B99" s="1986"/>
      <c r="C99" s="2078" t="s">
        <v>3775</v>
      </c>
      <c r="D99" s="2079"/>
      <c r="E99" s="2080"/>
      <c r="F99" s="2080" t="s">
        <v>3776</v>
      </c>
      <c r="G99" s="2080"/>
      <c r="H99" s="2080"/>
      <c r="I99" s="1979" t="s">
        <v>3777</v>
      </c>
      <c r="J99" s="1979" t="s">
        <v>3772</v>
      </c>
    </row>
    <row r="100" spans="1:10" ht="21">
      <c r="A100" s="2043"/>
      <c r="B100" s="1986"/>
      <c r="C100" s="2078" t="s">
        <v>3778</v>
      </c>
      <c r="D100" s="2079"/>
      <c r="E100" s="2080"/>
      <c r="F100" s="2080"/>
      <c r="G100" s="2080"/>
      <c r="H100" s="2080"/>
      <c r="I100" s="1979" t="s">
        <v>3779</v>
      </c>
      <c r="J100" s="1979" t="s">
        <v>12</v>
      </c>
    </row>
    <row r="101" spans="1:10" ht="21">
      <c r="A101" s="1013"/>
      <c r="B101" s="1014"/>
      <c r="C101" s="2078" t="s">
        <v>3780</v>
      </c>
      <c r="D101" s="2081" t="s">
        <v>695</v>
      </c>
      <c r="E101" s="1979" t="s">
        <v>1909</v>
      </c>
      <c r="F101" s="2080"/>
      <c r="G101" s="2080"/>
      <c r="H101" s="2080"/>
      <c r="I101" s="2082" t="s">
        <v>3781</v>
      </c>
      <c r="J101" s="2080" t="s">
        <v>3782</v>
      </c>
    </row>
    <row r="102" spans="1:10" ht="21">
      <c r="A102" s="2043"/>
      <c r="B102" s="1986"/>
      <c r="C102" s="2083" t="s">
        <v>3783</v>
      </c>
      <c r="D102" s="1015" t="s">
        <v>695</v>
      </c>
      <c r="E102" s="1011" t="s">
        <v>1909</v>
      </c>
      <c r="F102" s="1016"/>
      <c r="G102" s="1016"/>
      <c r="H102" s="1016"/>
      <c r="I102" s="2084" t="s">
        <v>3784</v>
      </c>
      <c r="J102" s="1017" t="s">
        <v>3782</v>
      </c>
    </row>
    <row r="103" spans="1:10" ht="21">
      <c r="B103" s="1986"/>
      <c r="C103" s="2085" t="s">
        <v>3785</v>
      </c>
      <c r="D103" s="1979"/>
      <c r="E103" s="1979"/>
      <c r="F103" s="1979"/>
      <c r="G103" s="1979"/>
      <c r="H103" s="1979"/>
      <c r="I103" s="1979"/>
      <c r="J103" s="1979"/>
    </row>
    <row r="104" spans="1:10" ht="21">
      <c r="B104" s="1986"/>
      <c r="C104" s="1984" t="s">
        <v>3786</v>
      </c>
      <c r="D104" s="1982" t="s">
        <v>3787</v>
      </c>
      <c r="E104" s="1979" t="s">
        <v>1909</v>
      </c>
      <c r="F104" s="2086" t="s">
        <v>3788</v>
      </c>
      <c r="G104" s="1979"/>
      <c r="H104" s="1979"/>
      <c r="I104" s="1979" t="s">
        <v>3374</v>
      </c>
      <c r="J104" s="1979" t="s">
        <v>877</v>
      </c>
    </row>
    <row r="105" spans="1:10" ht="21">
      <c r="A105" s="2043"/>
      <c r="B105" s="1986"/>
      <c r="C105" s="1984"/>
      <c r="D105" s="1982" t="s">
        <v>1169</v>
      </c>
      <c r="E105" s="1979"/>
      <c r="F105" s="1979" t="s">
        <v>3789</v>
      </c>
      <c r="G105" s="1979"/>
      <c r="H105" s="1979"/>
      <c r="I105" s="1979"/>
      <c r="J105" s="1979" t="s">
        <v>2049</v>
      </c>
    </row>
    <row r="106" spans="1:10" ht="21">
      <c r="A106" s="2043"/>
      <c r="B106" s="1986"/>
      <c r="C106" s="2076" t="s">
        <v>3790</v>
      </c>
      <c r="D106" s="1015"/>
      <c r="E106" s="1011"/>
      <c r="F106" s="1979"/>
      <c r="G106" s="1979"/>
      <c r="H106" s="1979"/>
      <c r="I106" s="1979"/>
      <c r="J106" s="1979"/>
    </row>
    <row r="107" spans="1:10" ht="21">
      <c r="A107" s="2043"/>
      <c r="B107" s="1986"/>
      <c r="C107" s="1984" t="s">
        <v>3753</v>
      </c>
      <c r="D107" s="1979"/>
      <c r="E107" s="1979"/>
      <c r="F107" s="1979"/>
      <c r="G107" s="1979"/>
      <c r="H107" s="1979"/>
      <c r="I107" s="1979"/>
      <c r="J107" s="1979"/>
    </row>
    <row r="108" spans="1:10" ht="21">
      <c r="A108" s="2043"/>
      <c r="B108" s="1986"/>
      <c r="C108" s="1984" t="s">
        <v>3791</v>
      </c>
      <c r="D108" s="1015" t="s">
        <v>695</v>
      </c>
      <c r="E108" s="1011" t="s">
        <v>1909</v>
      </c>
      <c r="F108" s="1979"/>
      <c r="G108" s="1979"/>
      <c r="H108" s="1979"/>
      <c r="I108" s="1979" t="s">
        <v>3756</v>
      </c>
      <c r="J108" s="1979"/>
    </row>
    <row r="109" spans="1:10" ht="21">
      <c r="A109" s="2043"/>
      <c r="B109" s="1986"/>
      <c r="C109" s="1984" t="s">
        <v>3792</v>
      </c>
      <c r="D109" s="1979"/>
      <c r="E109" s="1979"/>
      <c r="F109" s="1979"/>
      <c r="G109" s="1979"/>
      <c r="H109" s="1979"/>
      <c r="I109" s="1979"/>
      <c r="J109" s="1979"/>
    </row>
    <row r="110" spans="1:10" ht="21">
      <c r="A110" s="2043"/>
      <c r="B110" s="1986"/>
      <c r="C110" s="2076" t="s">
        <v>3793</v>
      </c>
      <c r="D110" s="1015" t="s">
        <v>695</v>
      </c>
      <c r="E110" s="1011" t="s">
        <v>1909</v>
      </c>
      <c r="F110" s="1979"/>
      <c r="G110" s="1979"/>
      <c r="H110" s="1979"/>
      <c r="I110" s="1979" t="s">
        <v>3719</v>
      </c>
      <c r="J110" s="1979"/>
    </row>
    <row r="111" spans="1:10" ht="21">
      <c r="A111" s="2043"/>
      <c r="B111" s="1986"/>
      <c r="C111" s="1984" t="s">
        <v>3759</v>
      </c>
      <c r="D111" s="1979"/>
      <c r="E111" s="1979"/>
      <c r="F111" s="1979"/>
      <c r="G111" s="1979"/>
      <c r="H111" s="1979"/>
      <c r="I111" s="1979"/>
      <c r="J111" s="1979"/>
    </row>
    <row r="112" spans="1:10" ht="21">
      <c r="A112" s="2043"/>
      <c r="B112" s="1986"/>
      <c r="C112" s="1984" t="s">
        <v>3794</v>
      </c>
      <c r="D112" s="1979"/>
      <c r="E112" s="1979"/>
      <c r="F112" s="1979"/>
      <c r="G112" s="1979"/>
      <c r="H112" s="1979"/>
      <c r="I112" s="1979"/>
      <c r="J112" s="1979"/>
    </row>
    <row r="113" spans="1:10" ht="21">
      <c r="A113" s="2043"/>
      <c r="B113" s="1986"/>
      <c r="C113" s="2076" t="s">
        <v>3795</v>
      </c>
      <c r="D113" s="1015" t="s">
        <v>695</v>
      </c>
      <c r="E113" s="1011" t="s">
        <v>1909</v>
      </c>
      <c r="F113" s="1979"/>
      <c r="G113" s="1979"/>
      <c r="H113" s="1979"/>
      <c r="I113" s="1979" t="s">
        <v>3756</v>
      </c>
      <c r="J113" s="1979"/>
    </row>
    <row r="114" spans="1:10" ht="21">
      <c r="A114" s="2043"/>
      <c r="B114" s="1986"/>
      <c r="C114" s="2087" t="s">
        <v>3796</v>
      </c>
      <c r="D114" s="1979"/>
      <c r="E114" s="1979"/>
      <c r="F114" s="1979"/>
      <c r="G114" s="1979"/>
      <c r="H114" s="1979"/>
      <c r="I114" s="1979"/>
      <c r="J114" s="1979"/>
    </row>
    <row r="115" spans="1:10" ht="21">
      <c r="A115" s="2043"/>
      <c r="B115" s="1986"/>
      <c r="C115" s="2058" t="s">
        <v>3797</v>
      </c>
      <c r="D115" s="1979"/>
      <c r="E115" s="1979"/>
      <c r="F115" s="1979"/>
      <c r="G115" s="1979"/>
      <c r="H115" s="1979"/>
      <c r="I115" s="1982" t="s">
        <v>3798</v>
      </c>
      <c r="J115" s="1979"/>
    </row>
    <row r="116" spans="1:10" ht="21">
      <c r="A116" s="2043"/>
      <c r="B116" s="1986"/>
      <c r="C116" s="1984" t="s">
        <v>3799</v>
      </c>
      <c r="D116" s="1979"/>
      <c r="E116" s="1979"/>
      <c r="F116" s="1979"/>
      <c r="G116" s="1979"/>
      <c r="H116" s="1979"/>
      <c r="I116" s="1979"/>
      <c r="J116" s="1979"/>
    </row>
    <row r="117" spans="1:10" ht="21">
      <c r="A117" s="2043"/>
      <c r="B117" s="1986"/>
      <c r="C117" s="1984" t="s">
        <v>3800</v>
      </c>
      <c r="D117" s="1979"/>
      <c r="E117" s="1979"/>
      <c r="F117" s="1979"/>
      <c r="G117" s="1979"/>
      <c r="H117" s="1979"/>
      <c r="I117" s="1979"/>
      <c r="J117" s="1979"/>
    </row>
    <row r="118" spans="1:10" ht="21">
      <c r="A118" s="2043"/>
      <c r="B118" s="1986"/>
      <c r="C118" s="228" t="s">
        <v>3801</v>
      </c>
      <c r="D118" s="1979"/>
      <c r="E118" s="1979"/>
      <c r="F118" s="1979"/>
      <c r="G118" s="1979"/>
      <c r="H118" s="1979"/>
      <c r="I118" s="1982" t="s">
        <v>1392</v>
      </c>
      <c r="J118" s="1979" t="s">
        <v>877</v>
      </c>
    </row>
    <row r="119" spans="1:10" ht="21">
      <c r="A119" s="2043"/>
      <c r="B119" s="1986"/>
      <c r="C119" s="1984" t="s">
        <v>3773</v>
      </c>
      <c r="D119" s="1979"/>
      <c r="E119" s="1979"/>
      <c r="F119" s="1979"/>
      <c r="G119" s="1979"/>
      <c r="H119" s="1979"/>
      <c r="I119" s="1979"/>
      <c r="J119" s="1979" t="s">
        <v>2049</v>
      </c>
    </row>
    <row r="120" spans="1:10" ht="21">
      <c r="A120" s="2043"/>
      <c r="B120" s="1986"/>
      <c r="C120" s="2078" t="s">
        <v>3802</v>
      </c>
      <c r="D120" s="2079"/>
      <c r="E120" s="2080"/>
      <c r="F120" s="2080"/>
      <c r="G120" s="2080"/>
      <c r="H120" s="2080"/>
      <c r="I120" s="2088"/>
      <c r="J120" s="1979"/>
    </row>
    <row r="121" spans="1:10" ht="21">
      <c r="A121" s="2043"/>
      <c r="B121" s="1986"/>
      <c r="C121" s="2078" t="s">
        <v>3803</v>
      </c>
      <c r="D121" s="2079"/>
      <c r="E121" s="2080"/>
      <c r="F121" s="2080"/>
      <c r="G121" s="2080"/>
      <c r="H121" s="2080"/>
      <c r="I121" s="2088"/>
      <c r="J121" s="1979"/>
    </row>
    <row r="122" spans="1:10" ht="21">
      <c r="A122" s="2043"/>
      <c r="B122" s="1986"/>
      <c r="C122" s="2078" t="s">
        <v>3804</v>
      </c>
      <c r="D122" s="2079"/>
      <c r="E122" s="2080"/>
      <c r="F122" s="2080"/>
      <c r="G122" s="2080"/>
      <c r="H122" s="2080"/>
      <c r="I122" s="2088"/>
      <c r="J122" s="1979"/>
    </row>
    <row r="123" spans="1:10" ht="21">
      <c r="A123" s="2043"/>
      <c r="B123" s="1986"/>
      <c r="C123" s="2078" t="s">
        <v>3751</v>
      </c>
      <c r="D123" s="2079"/>
      <c r="E123" s="2080"/>
      <c r="F123" s="2080"/>
      <c r="G123" s="2080"/>
      <c r="H123" s="2080"/>
      <c r="I123" s="2088"/>
      <c r="J123" s="1979"/>
    </row>
    <row r="124" spans="1:10" ht="21">
      <c r="A124" s="2043"/>
      <c r="B124" s="1986"/>
      <c r="C124" s="2078" t="s">
        <v>5631</v>
      </c>
      <c r="D124" s="1982" t="s">
        <v>5632</v>
      </c>
      <c r="E124" s="1011" t="s">
        <v>1909</v>
      </c>
      <c r="F124" s="2080"/>
      <c r="G124" s="2080"/>
      <c r="H124" s="2080"/>
      <c r="I124" s="1979" t="s">
        <v>3756</v>
      </c>
      <c r="J124" s="1979" t="s">
        <v>371</v>
      </c>
    </row>
    <row r="125" spans="1:10" ht="21">
      <c r="A125" s="2043"/>
      <c r="B125" s="1986"/>
      <c r="C125" s="2085" t="s">
        <v>3805</v>
      </c>
      <c r="D125" s="1979"/>
      <c r="E125" s="1979"/>
      <c r="F125" s="1979"/>
      <c r="G125" s="1979"/>
      <c r="H125" s="1979"/>
      <c r="I125" s="1979"/>
      <c r="J125" s="1979"/>
    </row>
    <row r="126" spans="1:10" ht="21">
      <c r="A126" s="2043"/>
      <c r="B126" s="1986"/>
      <c r="C126" s="2089" t="s">
        <v>3806</v>
      </c>
      <c r="D126" s="1989"/>
      <c r="E126" s="1989"/>
      <c r="F126" s="1989"/>
      <c r="G126" s="1989"/>
      <c r="H126" s="1989"/>
      <c r="I126" s="1989"/>
      <c r="J126" s="1989"/>
    </row>
    <row r="127" spans="1:10" ht="21">
      <c r="A127" s="2043"/>
      <c r="B127" s="1986"/>
      <c r="C127" s="2090" t="s">
        <v>3807</v>
      </c>
      <c r="D127" s="1989"/>
      <c r="E127" s="1989"/>
      <c r="F127" s="1989"/>
      <c r="G127" s="1989"/>
      <c r="H127" s="1989"/>
      <c r="I127" s="1989"/>
      <c r="J127" s="1989"/>
    </row>
    <row r="128" spans="1:10" ht="21">
      <c r="A128" s="2043"/>
      <c r="B128" s="1986"/>
      <c r="C128" s="1977" t="s">
        <v>3808</v>
      </c>
      <c r="D128" s="1989"/>
      <c r="E128" s="1989"/>
      <c r="F128" s="1989"/>
      <c r="G128" s="1989"/>
      <c r="H128" s="1989"/>
      <c r="I128" s="1989"/>
      <c r="J128" s="1989"/>
    </row>
    <row r="129" spans="1:10" ht="21">
      <c r="A129" s="2043"/>
      <c r="B129" s="1986"/>
      <c r="C129" s="2090" t="s">
        <v>3809</v>
      </c>
      <c r="D129" s="1512"/>
      <c r="E129" s="1512"/>
      <c r="F129" s="1989"/>
      <c r="G129" s="2091"/>
      <c r="H129" s="1989"/>
      <c r="I129" s="2039"/>
      <c r="J129" s="1989"/>
    </row>
    <row r="130" spans="1:10" ht="21">
      <c r="A130" s="2043"/>
      <c r="B130" s="1986"/>
      <c r="C130" s="2090" t="s">
        <v>3810</v>
      </c>
      <c r="D130" s="1512"/>
      <c r="E130" s="1512"/>
      <c r="F130" s="1989"/>
      <c r="G130" s="2091"/>
      <c r="H130" s="1989"/>
      <c r="I130" s="2039"/>
      <c r="J130" s="1989"/>
    </row>
    <row r="131" spans="1:10" ht="21">
      <c r="A131" s="2043"/>
      <c r="B131" s="1986"/>
      <c r="C131" s="1977" t="s">
        <v>3811</v>
      </c>
      <c r="D131" s="1989" t="s">
        <v>5633</v>
      </c>
      <c r="E131" s="1989" t="s">
        <v>1909</v>
      </c>
      <c r="F131" s="1989" t="s">
        <v>3812</v>
      </c>
      <c r="G131" s="1989"/>
      <c r="H131" s="1989"/>
      <c r="I131" s="2092" t="s">
        <v>352</v>
      </c>
      <c r="J131" s="1989" t="s">
        <v>2414</v>
      </c>
    </row>
    <row r="132" spans="1:10" ht="21">
      <c r="A132" s="2043"/>
      <c r="B132" s="1986"/>
      <c r="C132" s="2093" t="s">
        <v>3813</v>
      </c>
      <c r="D132" s="1989" t="s">
        <v>5634</v>
      </c>
      <c r="E132" s="1989"/>
      <c r="F132" s="1989" t="s">
        <v>3814</v>
      </c>
      <c r="G132" s="1989"/>
      <c r="H132" s="2021"/>
      <c r="I132" s="2092" t="s">
        <v>1516</v>
      </c>
      <c r="J132" s="1989" t="s">
        <v>3601</v>
      </c>
    </row>
    <row r="133" spans="1:10" ht="21">
      <c r="A133" s="2043"/>
      <c r="B133" s="1986"/>
      <c r="C133" s="2094" t="s">
        <v>3815</v>
      </c>
      <c r="D133" s="1512" t="s">
        <v>5635</v>
      </c>
      <c r="E133" s="1512"/>
      <c r="F133" s="1989" t="s">
        <v>3816</v>
      </c>
      <c r="G133" s="1989"/>
      <c r="H133" s="1989"/>
      <c r="I133" s="2092" t="s">
        <v>3173</v>
      </c>
      <c r="J133" s="1989"/>
    </row>
    <row r="134" spans="1:10" ht="21">
      <c r="A134" s="2043"/>
      <c r="B134" s="1986"/>
      <c r="C134" s="2095" t="s">
        <v>3817</v>
      </c>
      <c r="D134" s="1989"/>
      <c r="E134" s="1989"/>
      <c r="F134" s="1989" t="s">
        <v>3814</v>
      </c>
      <c r="G134" s="1989"/>
      <c r="H134" s="1989"/>
      <c r="I134" s="2092" t="s">
        <v>1392</v>
      </c>
      <c r="J134" s="1989"/>
    </row>
    <row r="135" spans="1:10" ht="21">
      <c r="A135" s="2043"/>
      <c r="B135" s="1986"/>
      <c r="C135" s="2096" t="s">
        <v>3818</v>
      </c>
      <c r="D135" s="1952"/>
      <c r="E135" s="1989"/>
      <c r="F135" s="2097"/>
      <c r="G135" s="1989"/>
      <c r="H135" s="1989"/>
      <c r="I135" s="1989"/>
      <c r="J135" s="1989"/>
    </row>
    <row r="136" spans="1:10" ht="21">
      <c r="A136" s="2043"/>
      <c r="B136" s="1986"/>
      <c r="C136" s="2090" t="s">
        <v>3819</v>
      </c>
      <c r="D136" s="1952"/>
      <c r="E136" s="1989"/>
      <c r="F136" s="2097"/>
      <c r="G136" s="1989"/>
      <c r="H136" s="1989"/>
      <c r="I136" s="1989"/>
      <c r="J136" s="1989"/>
    </row>
    <row r="137" spans="1:10" ht="21">
      <c r="A137" s="2043"/>
      <c r="B137" s="1986"/>
      <c r="C137" s="1977" t="s">
        <v>3820</v>
      </c>
      <c r="D137" s="1952"/>
      <c r="E137" s="1989"/>
      <c r="F137" s="2097"/>
      <c r="G137" s="1989"/>
      <c r="H137" s="1989"/>
      <c r="I137" s="1989"/>
      <c r="J137" s="1989"/>
    </row>
    <row r="138" spans="1:10" ht="21">
      <c r="A138" s="2043"/>
      <c r="B138" s="1986"/>
      <c r="C138" s="2095" t="s">
        <v>3821</v>
      </c>
      <c r="D138" s="1989"/>
      <c r="E138" s="1989"/>
      <c r="F138" s="1989"/>
      <c r="G138" s="2091"/>
      <c r="H138" s="1989"/>
      <c r="I138" s="2098"/>
      <c r="J138" s="1989"/>
    </row>
    <row r="139" spans="1:10" ht="21">
      <c r="A139" s="2043"/>
      <c r="B139" s="1986"/>
      <c r="C139" s="1977" t="s">
        <v>3822</v>
      </c>
      <c r="D139" s="1952"/>
      <c r="E139" s="1989"/>
      <c r="F139" s="1989"/>
      <c r="G139" s="2091"/>
      <c r="H139" s="1989"/>
      <c r="I139" s="2098"/>
      <c r="J139" s="1989"/>
    </row>
    <row r="140" spans="1:10" ht="21">
      <c r="A140" s="2043"/>
      <c r="B140" s="1986"/>
      <c r="C140" s="2078" t="s">
        <v>3823</v>
      </c>
      <c r="D140" s="1952"/>
      <c r="E140" s="1989"/>
      <c r="F140" s="1989"/>
      <c r="G140" s="1989"/>
      <c r="H140" s="1989"/>
      <c r="I140" s="1989"/>
      <c r="J140" s="1989"/>
    </row>
    <row r="141" spans="1:10" ht="21">
      <c r="A141" s="2043"/>
      <c r="B141" s="1986"/>
      <c r="C141" s="2078" t="s">
        <v>3824</v>
      </c>
      <c r="D141" s="1952"/>
      <c r="E141" s="1989"/>
      <c r="F141" s="1989"/>
      <c r="G141" s="1989"/>
      <c r="H141" s="1989"/>
      <c r="I141" s="1989"/>
      <c r="J141" s="1989"/>
    </row>
    <row r="142" spans="1:10" ht="21">
      <c r="A142" s="2043"/>
      <c r="B142" s="1986"/>
      <c r="C142" s="2078" t="s">
        <v>3825</v>
      </c>
      <c r="D142" s="1989" t="s">
        <v>5633</v>
      </c>
      <c r="E142" s="1989" t="s">
        <v>1909</v>
      </c>
      <c r="F142" s="1989"/>
      <c r="G142" s="1989"/>
      <c r="H142" s="1989"/>
      <c r="I142" s="1512" t="s">
        <v>3241</v>
      </c>
      <c r="J142" s="1989" t="s">
        <v>2414</v>
      </c>
    </row>
    <row r="143" spans="1:10" ht="21">
      <c r="A143" s="2043"/>
      <c r="B143" s="1986"/>
      <c r="C143" s="2078" t="s">
        <v>3826</v>
      </c>
      <c r="D143" s="1989" t="s">
        <v>5634</v>
      </c>
      <c r="E143" s="1989"/>
      <c r="F143" s="1989"/>
      <c r="G143" s="1989"/>
      <c r="H143" s="1989"/>
      <c r="I143" s="1989"/>
      <c r="J143" s="1989" t="s">
        <v>3601</v>
      </c>
    </row>
    <row r="144" spans="1:10" ht="21">
      <c r="A144" s="2043"/>
      <c r="B144" s="1986"/>
      <c r="C144" s="2078" t="s">
        <v>3827</v>
      </c>
      <c r="D144" s="1512" t="s">
        <v>5635</v>
      </c>
      <c r="E144" s="1989"/>
      <c r="F144" s="1989"/>
      <c r="G144" s="1989"/>
      <c r="H144" s="1989"/>
      <c r="I144" s="1989"/>
      <c r="J144" s="1989"/>
    </row>
    <row r="145" spans="1:10" ht="21">
      <c r="A145" s="2043"/>
      <c r="B145" s="1986"/>
      <c r="C145" s="2078" t="s">
        <v>3828</v>
      </c>
      <c r="D145" s="1952"/>
      <c r="E145" s="1989"/>
      <c r="F145" s="1989"/>
      <c r="G145" s="1989"/>
      <c r="H145" s="1989"/>
      <c r="I145" s="1989"/>
      <c r="J145" s="1989"/>
    </row>
    <row r="146" spans="1:10" ht="21">
      <c r="A146" s="2043"/>
      <c r="B146" s="1986"/>
      <c r="C146" s="2078" t="s">
        <v>3829</v>
      </c>
      <c r="D146" s="1952"/>
      <c r="E146" s="1989"/>
      <c r="F146" s="1989"/>
      <c r="G146" s="1989"/>
      <c r="H146" s="1989"/>
      <c r="I146" s="1989"/>
      <c r="J146" s="1989"/>
    </row>
    <row r="147" spans="1:10" ht="21">
      <c r="A147" s="2043"/>
      <c r="B147" s="1986"/>
      <c r="C147" s="2078" t="s">
        <v>3830</v>
      </c>
      <c r="D147" s="1952" t="s">
        <v>3831</v>
      </c>
      <c r="E147" s="1989" t="s">
        <v>1909</v>
      </c>
      <c r="F147" s="1989" t="s">
        <v>3832</v>
      </c>
      <c r="G147" s="1989"/>
      <c r="H147" s="1989"/>
      <c r="I147" s="1989"/>
      <c r="J147" s="1989"/>
    </row>
    <row r="148" spans="1:10" ht="21">
      <c r="A148" s="2043"/>
      <c r="B148" s="1986"/>
      <c r="C148" s="2099"/>
      <c r="D148" s="1989" t="s">
        <v>3833</v>
      </c>
      <c r="E148" s="1989"/>
      <c r="F148" s="1989" t="s">
        <v>3834</v>
      </c>
      <c r="G148" s="1989"/>
      <c r="H148" s="1989"/>
      <c r="I148" s="1989"/>
      <c r="J148" s="1989"/>
    </row>
    <row r="149" spans="1:10" ht="21">
      <c r="A149" s="2043"/>
      <c r="B149" s="1986"/>
      <c r="C149" s="2099"/>
      <c r="D149" s="1989" t="s">
        <v>5636</v>
      </c>
      <c r="E149" s="1989"/>
      <c r="F149" s="1989" t="s">
        <v>3835</v>
      </c>
      <c r="G149" s="1989"/>
      <c r="H149" s="1989"/>
      <c r="I149" s="1989"/>
      <c r="J149" s="1989"/>
    </row>
    <row r="150" spans="1:10" ht="21">
      <c r="A150" s="2043"/>
      <c r="B150" s="1986"/>
      <c r="C150" s="2100" t="s">
        <v>3836</v>
      </c>
      <c r="D150" s="1952"/>
      <c r="E150" s="1989"/>
      <c r="F150" s="1989"/>
      <c r="G150" s="1989"/>
      <c r="H150" s="1989"/>
      <c r="I150" s="1989"/>
      <c r="J150" s="1989"/>
    </row>
    <row r="151" spans="1:10" ht="21">
      <c r="A151" s="2043"/>
      <c r="B151" s="1986"/>
      <c r="C151" s="2101" t="s">
        <v>3837</v>
      </c>
      <c r="D151" s="1512"/>
      <c r="E151" s="1989"/>
      <c r="F151" s="1989"/>
      <c r="G151" s="1989"/>
      <c r="H151" s="1512"/>
      <c r="I151" s="1989"/>
      <c r="J151" s="1989"/>
    </row>
    <row r="152" spans="1:10" ht="21">
      <c r="A152" s="2043"/>
      <c r="B152" s="1986"/>
      <c r="C152" s="2102" t="s">
        <v>3838</v>
      </c>
      <c r="D152" s="1512"/>
      <c r="E152" s="1989"/>
      <c r="F152" s="1989"/>
      <c r="G152" s="1989"/>
      <c r="H152" s="1512"/>
      <c r="I152" s="1989"/>
      <c r="J152" s="1989"/>
    </row>
    <row r="153" spans="1:10" ht="21">
      <c r="A153" s="2043"/>
      <c r="B153" s="1986"/>
      <c r="C153" s="1977" t="s">
        <v>3839</v>
      </c>
      <c r="D153" s="1984" t="s">
        <v>3840</v>
      </c>
      <c r="E153" s="1989" t="s">
        <v>1909</v>
      </c>
      <c r="F153" s="1989" t="s">
        <v>3841</v>
      </c>
      <c r="G153" s="1989"/>
      <c r="H153" s="1989"/>
      <c r="I153" s="2092" t="s">
        <v>352</v>
      </c>
      <c r="J153" s="1989" t="s">
        <v>2414</v>
      </c>
    </row>
    <row r="154" spans="1:10" ht="21">
      <c r="A154" s="2043"/>
      <c r="B154" s="1986"/>
      <c r="C154" s="1977" t="s">
        <v>3813</v>
      </c>
      <c r="D154" s="1979" t="s">
        <v>3906</v>
      </c>
      <c r="E154" s="1979"/>
      <c r="F154" s="1989" t="s">
        <v>3842</v>
      </c>
      <c r="G154" s="1989"/>
      <c r="H154" s="1989"/>
      <c r="I154" s="2092" t="s">
        <v>1516</v>
      </c>
      <c r="J154" s="1989" t="s">
        <v>3601</v>
      </c>
    </row>
    <row r="155" spans="1:10" ht="21">
      <c r="A155" s="2043"/>
      <c r="B155" s="1986"/>
      <c r="C155" s="2090" t="s">
        <v>3843</v>
      </c>
      <c r="D155" s="1979" t="s">
        <v>5637</v>
      </c>
      <c r="E155" s="1979"/>
      <c r="F155" s="1989"/>
      <c r="G155" s="1989"/>
      <c r="H155" s="1989"/>
      <c r="I155" s="2092" t="s">
        <v>3173</v>
      </c>
      <c r="J155" s="1989"/>
    </row>
    <row r="156" spans="1:10" ht="21">
      <c r="A156" s="2043"/>
      <c r="B156" s="1986"/>
      <c r="C156" s="2090" t="s">
        <v>3844</v>
      </c>
      <c r="D156" s="1979" t="s">
        <v>5638</v>
      </c>
      <c r="E156" s="1979"/>
      <c r="F156" s="1989"/>
      <c r="G156" s="1989"/>
      <c r="H156" s="1989"/>
      <c r="I156" s="2092"/>
      <c r="J156" s="1989"/>
    </row>
    <row r="157" spans="1:10" ht="21">
      <c r="A157" s="2043"/>
      <c r="B157" s="1986"/>
      <c r="C157" s="1977" t="s">
        <v>3845</v>
      </c>
      <c r="D157" s="1979"/>
      <c r="E157" s="1979"/>
      <c r="F157" s="1989"/>
      <c r="G157" s="1989"/>
      <c r="H157" s="1989"/>
      <c r="I157" s="2092" t="s">
        <v>1392</v>
      </c>
      <c r="J157" s="1989"/>
    </row>
    <row r="158" spans="1:10" ht="21">
      <c r="A158" s="2043"/>
      <c r="B158" s="1986"/>
      <c r="C158" s="2090" t="s">
        <v>3846</v>
      </c>
      <c r="D158" s="1989"/>
      <c r="E158" s="1989"/>
      <c r="F158" s="1989"/>
      <c r="G158" s="1989"/>
      <c r="H158" s="1989"/>
      <c r="I158" s="1989"/>
      <c r="J158" s="1989"/>
    </row>
    <row r="159" spans="1:10" ht="21">
      <c r="A159" s="2043"/>
      <c r="B159" s="1986"/>
      <c r="C159" s="1977" t="s">
        <v>3847</v>
      </c>
      <c r="D159" s="1989"/>
      <c r="E159" s="1989"/>
      <c r="F159" s="1989"/>
      <c r="G159" s="1989"/>
      <c r="H159" s="1989"/>
      <c r="I159" s="1989"/>
      <c r="J159" s="1989"/>
    </row>
    <row r="160" spans="1:10" ht="21">
      <c r="A160" s="2043"/>
      <c r="B160" s="1986"/>
      <c r="C160" s="2090" t="s">
        <v>3848</v>
      </c>
      <c r="D160" s="1989"/>
      <c r="E160" s="1512"/>
      <c r="F160" s="1989"/>
      <c r="G160" s="1989"/>
      <c r="H160" s="1989"/>
      <c r="I160" s="1989"/>
      <c r="J160" s="1989"/>
    </row>
    <row r="161" spans="1:10" ht="21">
      <c r="A161" s="2043"/>
      <c r="B161" s="1986"/>
      <c r="C161" s="2090" t="s">
        <v>3849</v>
      </c>
      <c r="D161" s="1989"/>
      <c r="E161" s="1512"/>
      <c r="F161" s="1989"/>
      <c r="G161" s="1989"/>
      <c r="H161" s="1989"/>
      <c r="I161" s="1989"/>
      <c r="J161" s="1989"/>
    </row>
    <row r="162" spans="1:10" ht="21">
      <c r="A162" s="2043"/>
      <c r="B162" s="1986"/>
      <c r="C162" s="2090" t="s">
        <v>3850</v>
      </c>
      <c r="D162" s="1989"/>
      <c r="E162" s="1512"/>
      <c r="F162" s="1989"/>
      <c r="G162" s="1989"/>
      <c r="H162" s="1989"/>
      <c r="I162" s="1989"/>
      <c r="J162" s="1989"/>
    </row>
    <row r="163" spans="1:10" ht="21">
      <c r="A163" s="2043"/>
      <c r="B163" s="1986"/>
      <c r="C163" s="2090" t="s">
        <v>3825</v>
      </c>
      <c r="D163" s="1989"/>
      <c r="E163" s="1989"/>
      <c r="F163" s="1989"/>
      <c r="G163" s="1989"/>
      <c r="H163" s="1989"/>
      <c r="I163" s="1989"/>
      <c r="J163" s="1989"/>
    </row>
    <row r="164" spans="1:10" ht="21">
      <c r="A164" s="2043"/>
      <c r="B164" s="1986"/>
      <c r="C164" s="1977" t="s">
        <v>3826</v>
      </c>
      <c r="D164" s="1989"/>
      <c r="E164" s="1989"/>
      <c r="F164" s="1989"/>
      <c r="G164" s="1989"/>
      <c r="H164" s="1989"/>
      <c r="I164" s="1989"/>
      <c r="J164" s="1989"/>
    </row>
    <row r="165" spans="1:10" ht="21">
      <c r="A165" s="2043"/>
      <c r="B165" s="1986"/>
      <c r="C165" s="2090" t="s">
        <v>3851</v>
      </c>
      <c r="D165" s="1989"/>
      <c r="E165" s="1989"/>
      <c r="F165" s="1989"/>
      <c r="G165" s="1989"/>
      <c r="H165" s="1989"/>
      <c r="I165" s="1989"/>
      <c r="J165" s="1989"/>
    </row>
    <row r="166" spans="1:10" ht="21">
      <c r="A166" s="2043"/>
      <c r="B166" s="1986"/>
      <c r="C166" s="2090" t="s">
        <v>3852</v>
      </c>
      <c r="D166" s="1989"/>
      <c r="E166" s="1989"/>
      <c r="F166" s="1989"/>
      <c r="G166" s="1989"/>
      <c r="H166" s="1989"/>
      <c r="I166" s="1989"/>
      <c r="J166" s="1989"/>
    </row>
    <row r="167" spans="1:10" ht="21">
      <c r="A167" s="2043"/>
      <c r="B167" s="1986"/>
      <c r="C167" s="1977" t="s">
        <v>3853</v>
      </c>
      <c r="D167" s="1989"/>
      <c r="E167" s="1989"/>
      <c r="F167" s="1989"/>
      <c r="G167" s="1989"/>
      <c r="H167" s="1989"/>
      <c r="I167" s="1989"/>
      <c r="J167" s="1989"/>
    </row>
    <row r="168" spans="1:10" ht="21">
      <c r="A168" s="2043"/>
      <c r="B168" s="1986"/>
      <c r="C168" s="1977" t="s">
        <v>3854</v>
      </c>
      <c r="D168" s="1989"/>
      <c r="E168" s="1989"/>
      <c r="F168" s="1989"/>
      <c r="G168" s="1989"/>
      <c r="H168" s="1989"/>
      <c r="I168" s="1989"/>
      <c r="J168" s="1989"/>
    </row>
    <row r="169" spans="1:10" ht="21">
      <c r="A169" s="2043"/>
      <c r="B169" s="1986"/>
      <c r="C169" s="2096" t="s">
        <v>3855</v>
      </c>
      <c r="D169" s="1952" t="s">
        <v>3856</v>
      </c>
      <c r="E169" s="1989" t="s">
        <v>1909</v>
      </c>
      <c r="F169" s="1989" t="s">
        <v>3857</v>
      </c>
      <c r="G169" s="1989"/>
      <c r="H169" s="1989"/>
      <c r="I169" s="1989"/>
      <c r="J169" s="1989" t="s">
        <v>2414</v>
      </c>
    </row>
    <row r="170" spans="1:10" ht="21">
      <c r="A170" s="2043"/>
      <c r="B170" s="1986"/>
      <c r="C170" s="2103" t="s">
        <v>3858</v>
      </c>
      <c r="D170" s="1952"/>
      <c r="E170" s="1989"/>
      <c r="F170" s="1989" t="s">
        <v>3859</v>
      </c>
      <c r="G170" s="1989"/>
      <c r="H170" s="1989"/>
      <c r="I170" s="1512"/>
      <c r="J170" s="1989" t="s">
        <v>3601</v>
      </c>
    </row>
    <row r="171" spans="1:10" ht="21">
      <c r="A171" s="2043"/>
      <c r="B171" s="1986"/>
      <c r="C171" s="1977" t="s">
        <v>3860</v>
      </c>
      <c r="D171" s="1989"/>
      <c r="E171" s="1989"/>
      <c r="F171" s="1489"/>
      <c r="G171" s="2104"/>
      <c r="H171" s="1989"/>
      <c r="I171" s="1989"/>
      <c r="J171" s="1989"/>
    </row>
    <row r="172" spans="1:10" ht="21">
      <c r="A172" s="2043"/>
      <c r="B172" s="1986"/>
      <c r="C172" s="2085" t="s">
        <v>2311</v>
      </c>
      <c r="D172" s="1979"/>
      <c r="E172" s="1979"/>
      <c r="F172" s="2105"/>
      <c r="G172" s="1979"/>
      <c r="H172" s="1979"/>
      <c r="I172" s="1979"/>
      <c r="J172" s="1979"/>
    </row>
    <row r="173" spans="1:10" ht="21">
      <c r="A173" s="2043"/>
      <c r="B173" s="1986"/>
      <c r="C173" s="2076" t="s">
        <v>3861</v>
      </c>
      <c r="D173" s="1979"/>
      <c r="E173" s="1979"/>
      <c r="F173" s="1979"/>
      <c r="G173" s="1979"/>
      <c r="H173" s="1979"/>
      <c r="I173" s="1979"/>
      <c r="J173" s="1979"/>
    </row>
    <row r="174" spans="1:10" ht="21">
      <c r="A174" s="2043"/>
      <c r="B174" s="1986"/>
      <c r="C174" s="2076" t="s">
        <v>3862</v>
      </c>
      <c r="D174" s="1979"/>
      <c r="E174" s="1979"/>
      <c r="F174" s="1979"/>
      <c r="G174" s="1979"/>
      <c r="H174" s="1979"/>
      <c r="I174" s="1979"/>
      <c r="J174" s="1979"/>
    </row>
    <row r="175" spans="1:10" ht="21">
      <c r="A175" s="2043"/>
      <c r="B175" s="1986"/>
      <c r="C175" s="2076" t="s">
        <v>3863</v>
      </c>
      <c r="D175" s="1982" t="s">
        <v>3864</v>
      </c>
      <c r="E175" s="1979" t="s">
        <v>1909</v>
      </c>
      <c r="F175" s="1979"/>
      <c r="G175" s="1979"/>
      <c r="H175" s="1979"/>
      <c r="I175" s="1979"/>
      <c r="J175" s="1979"/>
    </row>
    <row r="176" spans="1:10" ht="21">
      <c r="A176" s="2043"/>
      <c r="B176" s="1986"/>
      <c r="C176" s="2076" t="s">
        <v>3865</v>
      </c>
      <c r="D176" s="1982" t="s">
        <v>3866</v>
      </c>
      <c r="E176" s="1979"/>
      <c r="F176" s="1979"/>
      <c r="G176" s="1979"/>
      <c r="H176" s="1979"/>
      <c r="I176" s="1979"/>
      <c r="J176" s="1979"/>
    </row>
    <row r="177" spans="1:10" ht="21">
      <c r="A177" s="2043"/>
      <c r="B177" s="1986"/>
      <c r="C177" s="2076" t="s">
        <v>3867</v>
      </c>
      <c r="D177" s="1982" t="s">
        <v>3868</v>
      </c>
      <c r="E177" s="1979"/>
      <c r="F177" s="1979"/>
      <c r="G177" s="1979"/>
      <c r="H177" s="1979"/>
      <c r="I177" s="1979"/>
      <c r="J177" s="1979"/>
    </row>
    <row r="178" spans="1:10" ht="21">
      <c r="A178" s="2043"/>
      <c r="B178" s="1986"/>
      <c r="C178" s="2076" t="s">
        <v>3869</v>
      </c>
      <c r="D178" s="1982"/>
      <c r="E178" s="1979"/>
      <c r="F178" s="1979"/>
      <c r="G178" s="1979"/>
      <c r="H178" s="1979"/>
      <c r="I178" s="1979"/>
      <c r="J178" s="1979"/>
    </row>
    <row r="179" spans="1:10" ht="21">
      <c r="A179" s="2043"/>
      <c r="B179" s="1986"/>
      <c r="C179" s="2076" t="s">
        <v>3870</v>
      </c>
      <c r="D179" s="1982">
        <v>0</v>
      </c>
      <c r="E179" s="1979"/>
      <c r="F179" s="1979"/>
      <c r="G179" s="1979"/>
      <c r="H179" s="1979"/>
      <c r="I179" s="1979"/>
      <c r="J179" s="1979"/>
    </row>
    <row r="180" spans="1:10" ht="21">
      <c r="A180" s="2043"/>
      <c r="B180" s="1986"/>
      <c r="C180" s="2076" t="s">
        <v>3871</v>
      </c>
      <c r="D180" s="1982" t="s">
        <v>3872</v>
      </c>
      <c r="E180" s="1979" t="s">
        <v>1909</v>
      </c>
      <c r="F180" s="1979"/>
      <c r="G180" s="1979"/>
      <c r="H180" s="1979"/>
      <c r="I180" s="1979" t="s">
        <v>3374</v>
      </c>
      <c r="J180" s="1979" t="s">
        <v>877</v>
      </c>
    </row>
    <row r="181" spans="1:10" ht="21">
      <c r="A181" s="2043"/>
      <c r="B181" s="1986"/>
      <c r="C181" s="2076" t="s">
        <v>3873</v>
      </c>
      <c r="D181" s="1979"/>
      <c r="E181" s="1979"/>
      <c r="F181" s="1979"/>
      <c r="G181" s="1979"/>
      <c r="H181" s="1979"/>
      <c r="I181" s="1979"/>
      <c r="J181" s="1979" t="s">
        <v>1143</v>
      </c>
    </row>
    <row r="182" spans="1:10" ht="21">
      <c r="A182" s="2043"/>
      <c r="B182" s="1986"/>
      <c r="C182" s="2076" t="s">
        <v>3874</v>
      </c>
      <c r="D182" s="1979"/>
      <c r="E182" s="1979"/>
      <c r="F182" s="1979"/>
      <c r="G182" s="1979"/>
      <c r="H182" s="1979"/>
      <c r="I182" s="1979"/>
      <c r="J182" s="1979"/>
    </row>
    <row r="183" spans="1:10" ht="21">
      <c r="A183" s="2043"/>
      <c r="B183" s="1986"/>
      <c r="C183" s="2106" t="s">
        <v>3875</v>
      </c>
      <c r="D183" s="1982" t="s">
        <v>3876</v>
      </c>
      <c r="E183" s="1979" t="s">
        <v>1909</v>
      </c>
      <c r="F183" s="2107" t="s">
        <v>3877</v>
      </c>
      <c r="G183" s="1979"/>
      <c r="H183" s="1979"/>
      <c r="I183" s="1979" t="s">
        <v>3374</v>
      </c>
      <c r="J183" s="1979" t="s">
        <v>877</v>
      </c>
    </row>
    <row r="184" spans="1:10" ht="21">
      <c r="A184" s="2043"/>
      <c r="B184" s="1986"/>
      <c r="C184" s="2076" t="s">
        <v>3878</v>
      </c>
      <c r="D184" s="1979"/>
      <c r="E184" s="1979"/>
      <c r="F184" s="1979" t="s">
        <v>3253</v>
      </c>
      <c r="G184" s="1979"/>
      <c r="H184" s="1979"/>
      <c r="I184" s="1979"/>
      <c r="J184" s="1979" t="s">
        <v>1143</v>
      </c>
    </row>
    <row r="185" spans="1:10" ht="21">
      <c r="A185" s="2043"/>
      <c r="B185" s="1986"/>
      <c r="C185" s="2076" t="s">
        <v>3879</v>
      </c>
      <c r="D185" s="1979"/>
      <c r="E185" s="1979"/>
      <c r="F185" s="1979" t="s">
        <v>3880</v>
      </c>
      <c r="G185" s="1979"/>
      <c r="H185" s="1979"/>
      <c r="I185" s="1979"/>
      <c r="J185" s="1979"/>
    </row>
    <row r="186" spans="1:10" ht="21">
      <c r="A186" s="2043"/>
      <c r="B186" s="1986"/>
      <c r="C186" s="2076" t="s">
        <v>3881</v>
      </c>
      <c r="D186" s="1979"/>
      <c r="E186" s="1979"/>
      <c r="F186" s="1979" t="s">
        <v>3882</v>
      </c>
      <c r="G186" s="1979"/>
      <c r="H186" s="1979"/>
      <c r="I186" s="1979"/>
      <c r="J186" s="1979"/>
    </row>
    <row r="187" spans="1:10" ht="21">
      <c r="A187" s="2043"/>
      <c r="B187" s="1986"/>
      <c r="C187" s="2076" t="s">
        <v>3883</v>
      </c>
      <c r="D187" s="1979"/>
      <c r="E187" s="1979"/>
      <c r="F187" s="2108" t="s">
        <v>3884</v>
      </c>
      <c r="G187" s="1979"/>
      <c r="H187" s="1979"/>
      <c r="I187" s="1979"/>
      <c r="J187" s="1979"/>
    </row>
    <row r="188" spans="1:10" ht="21">
      <c r="A188" s="2043"/>
      <c r="B188" s="1986"/>
      <c r="C188" s="2109" t="s">
        <v>3885</v>
      </c>
      <c r="D188" s="1979"/>
      <c r="E188" s="1979"/>
      <c r="F188" s="1979" t="s">
        <v>3886</v>
      </c>
      <c r="G188" s="1979"/>
      <c r="H188" s="1979"/>
      <c r="I188" s="1979"/>
      <c r="J188" s="1979"/>
    </row>
    <row r="189" spans="1:10" ht="21">
      <c r="A189" s="2043"/>
      <c r="B189" s="1986"/>
      <c r="C189" s="1984" t="s">
        <v>3887</v>
      </c>
      <c r="D189" s="1979"/>
      <c r="E189" s="1979"/>
      <c r="F189" s="1979" t="s">
        <v>3888</v>
      </c>
      <c r="G189" s="1979"/>
      <c r="H189" s="1979"/>
      <c r="I189" s="1979"/>
      <c r="J189" s="1979"/>
    </row>
    <row r="190" spans="1:10" ht="21">
      <c r="A190" s="2043"/>
      <c r="B190" s="1986"/>
      <c r="C190" s="2109" t="s">
        <v>3889</v>
      </c>
      <c r="D190" s="1979"/>
      <c r="E190" s="1979"/>
      <c r="F190" s="1979"/>
      <c r="G190" s="1979"/>
      <c r="H190" s="1979"/>
      <c r="I190" s="1979" t="s">
        <v>3890</v>
      </c>
      <c r="J190" s="1979"/>
    </row>
    <row r="191" spans="1:10" ht="21">
      <c r="A191" s="2043"/>
      <c r="B191" s="1986"/>
      <c r="C191" s="2110" t="s">
        <v>3891</v>
      </c>
      <c r="D191" s="1979"/>
      <c r="E191" s="2077"/>
      <c r="F191" s="2077"/>
      <c r="G191" s="2077"/>
      <c r="H191" s="2077"/>
      <c r="I191" s="2077"/>
      <c r="J191" s="1979"/>
    </row>
    <row r="192" spans="1:10" ht="21">
      <c r="A192" s="2043"/>
      <c r="B192" s="1986"/>
      <c r="C192" s="2111" t="s">
        <v>3892</v>
      </c>
      <c r="D192" s="1979" t="s">
        <v>3893</v>
      </c>
      <c r="E192" s="2043" t="s">
        <v>1909</v>
      </c>
      <c r="F192" s="2086" t="s">
        <v>3894</v>
      </c>
      <c r="G192" s="2112"/>
      <c r="H192" s="1979"/>
      <c r="I192" s="1979" t="s">
        <v>3895</v>
      </c>
      <c r="J192" s="1979" t="s">
        <v>877</v>
      </c>
    </row>
    <row r="193" spans="1:10" ht="21">
      <c r="A193" s="2043"/>
      <c r="B193" s="1986"/>
      <c r="C193" s="2110" t="s">
        <v>3896</v>
      </c>
      <c r="D193" s="1979" t="s">
        <v>3897</v>
      </c>
      <c r="E193" s="2043"/>
      <c r="F193" s="1979" t="s">
        <v>3898</v>
      </c>
      <c r="G193" s="2112"/>
      <c r="H193" s="1979"/>
      <c r="I193" s="1979"/>
      <c r="J193" s="1979" t="s">
        <v>1143</v>
      </c>
    </row>
    <row r="194" spans="1:10" ht="21">
      <c r="A194" s="2043"/>
      <c r="B194" s="1986"/>
      <c r="C194" s="2110" t="s">
        <v>3899</v>
      </c>
      <c r="D194" s="1979"/>
      <c r="E194" s="2043"/>
      <c r="F194" s="2086" t="s">
        <v>3900</v>
      </c>
      <c r="G194" s="2112"/>
      <c r="H194" s="1979"/>
      <c r="I194" s="1979"/>
      <c r="J194" s="1979"/>
    </row>
    <row r="195" spans="1:10" ht="21">
      <c r="A195" s="2043"/>
      <c r="B195" s="1986"/>
      <c r="C195" s="2110" t="s">
        <v>3901</v>
      </c>
      <c r="D195" s="1979"/>
      <c r="E195" s="2043"/>
      <c r="F195" s="1979" t="s">
        <v>3624</v>
      </c>
      <c r="G195" s="2112"/>
      <c r="H195" s="1979"/>
      <c r="I195" s="1979"/>
      <c r="J195" s="1979"/>
    </row>
    <row r="196" spans="1:10" ht="21">
      <c r="A196" s="2043"/>
      <c r="B196" s="1986"/>
      <c r="C196" s="1984" t="s">
        <v>3902</v>
      </c>
      <c r="D196" s="1979"/>
      <c r="E196" s="2043"/>
      <c r="F196" s="1979"/>
      <c r="G196" s="2112"/>
      <c r="H196" s="1979"/>
      <c r="I196" s="1979"/>
      <c r="J196" s="1979"/>
    </row>
    <row r="197" spans="1:10" ht="21">
      <c r="A197" s="2043"/>
      <c r="B197" s="1986"/>
      <c r="C197" s="1984" t="s">
        <v>3903</v>
      </c>
      <c r="D197" s="1979" t="s">
        <v>3904</v>
      </c>
      <c r="E197" s="2043" t="s">
        <v>1909</v>
      </c>
      <c r="F197" s="1988" t="s">
        <v>3905</v>
      </c>
      <c r="G197" s="2112"/>
      <c r="H197" s="1979"/>
      <c r="I197" s="1979" t="s">
        <v>3895</v>
      </c>
      <c r="J197" s="1979" t="s">
        <v>877</v>
      </c>
    </row>
    <row r="198" spans="1:10" ht="21">
      <c r="A198" s="2043"/>
      <c r="B198" s="1986"/>
      <c r="C198" s="2110" t="s">
        <v>3896</v>
      </c>
      <c r="D198" s="1979" t="s">
        <v>3906</v>
      </c>
      <c r="E198" s="2043"/>
      <c r="F198" s="1979" t="s">
        <v>3907</v>
      </c>
      <c r="G198" s="2112"/>
      <c r="H198" s="1979"/>
      <c r="I198" s="1979"/>
      <c r="J198" s="1979" t="s">
        <v>1143</v>
      </c>
    </row>
    <row r="199" spans="1:10" ht="21">
      <c r="A199" s="2043"/>
      <c r="B199" s="1986"/>
      <c r="C199" s="2110" t="s">
        <v>3899</v>
      </c>
      <c r="D199" s="1979" t="s">
        <v>3908</v>
      </c>
      <c r="E199" s="2043"/>
      <c r="F199" s="1979" t="s">
        <v>3909</v>
      </c>
      <c r="G199" s="2112"/>
      <c r="H199" s="1979"/>
      <c r="I199" s="1979"/>
      <c r="J199" s="1979"/>
    </row>
    <row r="200" spans="1:10" ht="21">
      <c r="A200" s="2043"/>
      <c r="B200" s="1986"/>
      <c r="C200" s="2110" t="s">
        <v>3901</v>
      </c>
      <c r="D200" s="2077"/>
      <c r="E200" s="2043"/>
      <c r="F200" s="1979"/>
      <c r="G200" s="2112"/>
      <c r="H200" s="1979"/>
      <c r="I200" s="1979"/>
      <c r="J200" s="1979"/>
    </row>
    <row r="201" spans="1:10" ht="21">
      <c r="A201" s="2043"/>
      <c r="B201" s="1986"/>
      <c r="C201" s="2076" t="s">
        <v>5639</v>
      </c>
      <c r="D201" s="1979" t="s">
        <v>3910</v>
      </c>
      <c r="E201" s="1979" t="s">
        <v>1909</v>
      </c>
      <c r="F201" s="2077"/>
      <c r="G201" s="1979"/>
      <c r="H201" s="1979"/>
      <c r="I201" s="1979" t="s">
        <v>3374</v>
      </c>
      <c r="J201" s="1979" t="s">
        <v>877</v>
      </c>
    </row>
    <row r="202" spans="1:10" ht="21">
      <c r="A202" s="2043"/>
      <c r="B202" s="1986"/>
      <c r="C202" s="2076" t="s">
        <v>5640</v>
      </c>
      <c r="D202" s="1979"/>
      <c r="E202" s="1979"/>
      <c r="F202" s="2077"/>
      <c r="G202" s="1979"/>
      <c r="H202" s="1979"/>
      <c r="I202" s="1979"/>
      <c r="J202" s="1979" t="s">
        <v>1143</v>
      </c>
    </row>
    <row r="203" spans="1:10" ht="21">
      <c r="A203" s="2043"/>
      <c r="B203" s="1986"/>
      <c r="C203" s="1984" t="s">
        <v>3911</v>
      </c>
      <c r="D203" s="1979"/>
      <c r="E203" s="2043"/>
      <c r="F203" s="2077"/>
      <c r="G203" s="1979"/>
      <c r="H203" s="1979"/>
      <c r="I203" s="1979"/>
      <c r="J203" s="1979"/>
    </row>
    <row r="204" spans="1:10" ht="21">
      <c r="A204" s="2043"/>
      <c r="B204" s="1986"/>
      <c r="C204" s="2113" t="s">
        <v>3912</v>
      </c>
      <c r="D204" s="2080" t="s">
        <v>695</v>
      </c>
      <c r="E204" s="1979" t="s">
        <v>1909</v>
      </c>
      <c r="F204" s="2077"/>
      <c r="G204" s="1979"/>
      <c r="H204" s="1979"/>
      <c r="I204" s="1979" t="s">
        <v>3374</v>
      </c>
      <c r="J204" s="1979" t="s">
        <v>877</v>
      </c>
    </row>
    <row r="205" spans="1:10" ht="21">
      <c r="A205" s="2043"/>
      <c r="B205" s="1986"/>
      <c r="C205" s="2113" t="s">
        <v>3913</v>
      </c>
      <c r="D205" s="1979"/>
      <c r="E205" s="2043"/>
      <c r="F205" s="2077"/>
      <c r="G205" s="1979"/>
      <c r="H205" s="1979"/>
      <c r="I205" s="1979"/>
      <c r="J205" s="1979" t="s">
        <v>1143</v>
      </c>
    </row>
    <row r="206" spans="1:10" ht="21">
      <c r="A206" s="2043"/>
      <c r="B206" s="1986"/>
      <c r="C206" s="2113" t="s">
        <v>3914</v>
      </c>
      <c r="D206" s="2080" t="s">
        <v>695</v>
      </c>
      <c r="E206" s="1979" t="s">
        <v>1909</v>
      </c>
      <c r="F206" s="2077"/>
      <c r="G206" s="1979"/>
      <c r="H206" s="1979"/>
      <c r="I206" s="1979" t="s">
        <v>3374</v>
      </c>
      <c r="J206" s="1979" t="s">
        <v>877</v>
      </c>
    </row>
    <row r="207" spans="1:10" ht="21">
      <c r="A207" s="2043"/>
      <c r="B207" s="1986"/>
      <c r="C207" s="2113" t="s">
        <v>3915</v>
      </c>
      <c r="D207" s="2080"/>
      <c r="E207" s="2043"/>
      <c r="F207" s="2077"/>
      <c r="G207" s="1979"/>
      <c r="H207" s="1979"/>
      <c r="I207" s="1979"/>
      <c r="J207" s="1979" t="s">
        <v>1143</v>
      </c>
    </row>
    <row r="208" spans="1:10" ht="21">
      <c r="A208" s="2043"/>
      <c r="B208" s="1986"/>
      <c r="C208" s="1984" t="s">
        <v>3916</v>
      </c>
      <c r="D208" s="1979"/>
      <c r="E208" s="2043"/>
      <c r="F208" s="2077"/>
      <c r="G208" s="1979"/>
      <c r="H208" s="1979"/>
      <c r="I208" s="1979"/>
      <c r="J208" s="1979" t="s">
        <v>877</v>
      </c>
    </row>
    <row r="209" spans="1:10" ht="21">
      <c r="A209" s="2043"/>
      <c r="B209" s="1986"/>
      <c r="C209" s="2113" t="s">
        <v>3917</v>
      </c>
      <c r="D209" s="2080" t="s">
        <v>695</v>
      </c>
      <c r="E209" s="1979" t="s">
        <v>1909</v>
      </c>
      <c r="F209" s="2077"/>
      <c r="G209" s="1979"/>
      <c r="H209" s="1979"/>
      <c r="I209" s="1979"/>
      <c r="J209" s="1979" t="s">
        <v>1143</v>
      </c>
    </row>
    <row r="210" spans="1:10" ht="21">
      <c r="A210" s="2043"/>
      <c r="B210" s="1986"/>
      <c r="C210" s="2113" t="s">
        <v>3918</v>
      </c>
      <c r="D210" s="1979"/>
      <c r="E210" s="2043"/>
      <c r="F210" s="2077"/>
      <c r="G210" s="1979"/>
      <c r="H210" s="1979"/>
      <c r="I210" s="1979"/>
      <c r="J210" s="1979"/>
    </row>
    <row r="211" spans="1:10" ht="21">
      <c r="A211" s="2043"/>
      <c r="B211" s="1986"/>
      <c r="C211" s="2113" t="s">
        <v>3919</v>
      </c>
      <c r="D211" s="1979"/>
      <c r="E211" s="2043"/>
      <c r="F211" s="2077"/>
      <c r="G211" s="1979"/>
      <c r="H211" s="1979"/>
      <c r="I211" s="1979"/>
      <c r="J211" s="1979"/>
    </row>
    <row r="212" spans="1:10" ht="21">
      <c r="A212" s="2043"/>
      <c r="B212" s="1986"/>
      <c r="C212" s="2076" t="s">
        <v>3920</v>
      </c>
      <c r="D212" s="2080" t="s">
        <v>695</v>
      </c>
      <c r="E212" s="1979" t="s">
        <v>1909</v>
      </c>
      <c r="F212" s="1979"/>
      <c r="G212" s="1979"/>
      <c r="H212" s="1979"/>
      <c r="I212" s="1979" t="s">
        <v>3777</v>
      </c>
      <c r="J212" s="1979" t="s">
        <v>877</v>
      </c>
    </row>
    <row r="213" spans="1:10" ht="21">
      <c r="A213" s="2043"/>
      <c r="B213" s="1986"/>
      <c r="C213" s="1984"/>
      <c r="D213" s="1979"/>
      <c r="E213" s="1979"/>
      <c r="F213" s="1979"/>
      <c r="G213" s="1979"/>
      <c r="H213" s="1979"/>
      <c r="I213" s="1979" t="s">
        <v>3779</v>
      </c>
      <c r="J213" s="1979" t="s">
        <v>1143</v>
      </c>
    </row>
    <row r="214" spans="1:10" ht="24" customHeight="1">
      <c r="A214" s="1988"/>
      <c r="B214" s="1986"/>
      <c r="C214" s="1984" t="s">
        <v>6230</v>
      </c>
      <c r="D214" s="1979"/>
      <c r="E214" s="1979"/>
      <c r="F214" s="1979"/>
      <c r="G214" s="1979"/>
      <c r="H214" s="1979"/>
      <c r="I214" s="1979"/>
      <c r="J214" s="1979"/>
    </row>
    <row r="215" spans="1:10" ht="21">
      <c r="A215" s="1988"/>
      <c r="B215" s="1986"/>
      <c r="C215" s="1984" t="s">
        <v>6231</v>
      </c>
      <c r="D215" s="1982" t="s">
        <v>4041</v>
      </c>
      <c r="E215" s="1979" t="s">
        <v>1909</v>
      </c>
      <c r="F215" s="1979" t="s">
        <v>6232</v>
      </c>
      <c r="G215" s="1979"/>
      <c r="H215" s="1979"/>
      <c r="I215" s="1979" t="s">
        <v>3374</v>
      </c>
      <c r="J215" s="1979" t="s">
        <v>877</v>
      </c>
    </row>
    <row r="216" spans="1:10" ht="21">
      <c r="A216" s="1988"/>
      <c r="B216" s="1986"/>
      <c r="C216" s="1984" t="s">
        <v>6233</v>
      </c>
      <c r="D216" s="2081" t="s">
        <v>695</v>
      </c>
      <c r="E216" s="1979"/>
      <c r="F216" s="1979" t="s">
        <v>6234</v>
      </c>
      <c r="G216" s="1979"/>
      <c r="H216" s="1979"/>
      <c r="I216" s="1979"/>
      <c r="J216" s="1979" t="s">
        <v>1143</v>
      </c>
    </row>
    <row r="217" spans="1:10" ht="21">
      <c r="A217" s="1988"/>
      <c r="B217" s="1986"/>
      <c r="C217" s="1984" t="s">
        <v>6235</v>
      </c>
      <c r="D217" s="1982" t="s">
        <v>2438</v>
      </c>
      <c r="E217" s="1979"/>
      <c r="F217" s="1979"/>
      <c r="G217" s="1979"/>
      <c r="H217" s="1979"/>
      <c r="I217" s="1979"/>
      <c r="J217" s="1979"/>
    </row>
    <row r="218" spans="1:10" ht="21">
      <c r="A218" s="1988"/>
      <c r="B218" s="1986"/>
      <c r="C218" s="1984" t="s">
        <v>6236</v>
      </c>
      <c r="D218" s="1979"/>
      <c r="E218" s="1979"/>
      <c r="F218" s="1979"/>
      <c r="G218" s="1979"/>
      <c r="H218" s="1979"/>
      <c r="I218" s="1979"/>
      <c r="J218" s="1979"/>
    </row>
    <row r="219" spans="1:10" ht="21">
      <c r="A219" s="1988"/>
      <c r="B219" s="1986"/>
      <c r="C219" s="3177" t="s">
        <v>1624</v>
      </c>
      <c r="D219" s="3177"/>
      <c r="E219" s="3177"/>
      <c r="F219" s="3177"/>
      <c r="G219" s="2114"/>
      <c r="H219" s="2115" t="s">
        <v>319</v>
      </c>
      <c r="I219" s="1969"/>
      <c r="J219" s="1512" t="s">
        <v>597</v>
      </c>
    </row>
    <row r="220" spans="1:10" s="2119" customFormat="1" ht="42">
      <c r="A220" s="2116"/>
      <c r="B220" s="1014"/>
      <c r="C220" s="1965" t="s">
        <v>1625</v>
      </c>
      <c r="D220" s="2673" t="s">
        <v>1626</v>
      </c>
      <c r="E220" s="1512"/>
      <c r="F220" s="2117" t="s">
        <v>1627</v>
      </c>
      <c r="G220" s="2118">
        <v>1000</v>
      </c>
      <c r="H220" s="1512" t="s">
        <v>319</v>
      </c>
      <c r="I220" s="2673" t="s">
        <v>1628</v>
      </c>
      <c r="J220" s="1512"/>
    </row>
    <row r="221" spans="1:10" s="2119" customFormat="1" ht="21">
      <c r="A221" s="2116"/>
      <c r="B221" s="1014"/>
      <c r="C221" s="2120" t="s">
        <v>1629</v>
      </c>
      <c r="D221" s="2120"/>
      <c r="E221" s="89"/>
      <c r="F221" s="88"/>
      <c r="G221" s="2121"/>
      <c r="H221" s="89"/>
      <c r="I221" s="2122"/>
      <c r="J221" s="89"/>
    </row>
    <row r="222" spans="1:10" s="2119" customFormat="1" ht="21">
      <c r="A222" s="2116"/>
      <c r="B222" s="1014"/>
      <c r="C222" s="2120" t="s">
        <v>1630</v>
      </c>
      <c r="D222" s="2120"/>
      <c r="E222" s="89"/>
      <c r="F222" s="88"/>
      <c r="G222" s="2121"/>
      <c r="H222" s="89"/>
      <c r="I222" s="2123">
        <v>23316</v>
      </c>
      <c r="J222" s="89"/>
    </row>
    <row r="223" spans="1:10" s="2119" customFormat="1" ht="42">
      <c r="A223" s="2116"/>
      <c r="B223" s="1014"/>
      <c r="C223" s="2120" t="s">
        <v>1631</v>
      </c>
      <c r="D223" s="2120"/>
      <c r="E223" s="89"/>
      <c r="F223" s="88"/>
      <c r="G223" s="2121"/>
      <c r="H223" s="89"/>
      <c r="I223" s="2123">
        <v>23316</v>
      </c>
      <c r="J223" s="89"/>
    </row>
    <row r="224" spans="1:10" s="2119" customFormat="1" ht="21">
      <c r="A224" s="2116"/>
      <c r="B224" s="1014"/>
      <c r="C224" s="2120" t="s">
        <v>1632</v>
      </c>
      <c r="D224" s="2120"/>
      <c r="E224" s="89"/>
      <c r="F224" s="88"/>
      <c r="G224" s="2121"/>
      <c r="H224" s="89"/>
      <c r="I224" s="2123">
        <v>23377</v>
      </c>
      <c r="J224" s="89"/>
    </row>
    <row r="225" spans="1:10" s="2119" customFormat="1" ht="42">
      <c r="A225" s="2116"/>
      <c r="B225" s="1014"/>
      <c r="C225" s="2120" t="s">
        <v>1633</v>
      </c>
      <c r="D225" s="2120"/>
      <c r="E225" s="89"/>
      <c r="F225" s="88"/>
      <c r="G225" s="2121"/>
      <c r="H225" s="89"/>
      <c r="I225" s="2122" t="s">
        <v>733</v>
      </c>
      <c r="J225" s="89"/>
    </row>
    <row r="226" spans="1:10" s="2119" customFormat="1" ht="21">
      <c r="A226" s="2116"/>
      <c r="B226" s="1014"/>
      <c r="C226" s="2120" t="s">
        <v>1634</v>
      </c>
      <c r="D226" s="2120"/>
      <c r="E226" s="89"/>
      <c r="F226" s="88"/>
      <c r="G226" s="2121">
        <v>2000</v>
      </c>
      <c r="H226" s="89" t="s">
        <v>319</v>
      </c>
      <c r="I226" s="2124">
        <v>23529</v>
      </c>
      <c r="J226" s="89"/>
    </row>
    <row r="227" spans="1:10" s="2119" customFormat="1" ht="42">
      <c r="A227" s="2116"/>
      <c r="B227" s="1014"/>
      <c r="C227" s="2120" t="s">
        <v>1635</v>
      </c>
      <c r="D227" s="2120"/>
      <c r="E227" s="89"/>
      <c r="F227" s="88"/>
      <c r="G227" s="2121">
        <v>5000</v>
      </c>
      <c r="H227" s="89" t="s">
        <v>319</v>
      </c>
      <c r="I227" s="2122" t="s">
        <v>733</v>
      </c>
      <c r="J227" s="89"/>
    </row>
    <row r="228" spans="1:10" s="2119" customFormat="1" ht="21">
      <c r="A228" s="2116"/>
      <c r="B228" s="1014"/>
      <c r="C228" s="2120" t="s">
        <v>1636</v>
      </c>
      <c r="D228" s="2120" t="s">
        <v>1161</v>
      </c>
      <c r="E228" s="89"/>
      <c r="F228" s="88"/>
      <c r="G228" s="2121">
        <v>5000</v>
      </c>
      <c r="H228" s="89" t="s">
        <v>319</v>
      </c>
      <c r="I228" s="2122" t="s">
        <v>733</v>
      </c>
      <c r="J228" s="89"/>
    </row>
    <row r="229" spans="1:10" s="2119" customFormat="1" ht="42">
      <c r="A229" s="2116"/>
      <c r="B229" s="1014"/>
      <c r="C229" s="2120" t="s">
        <v>1637</v>
      </c>
      <c r="D229" s="2120" t="s">
        <v>1638</v>
      </c>
      <c r="E229" s="89"/>
      <c r="F229" s="88"/>
      <c r="G229" s="2121"/>
      <c r="H229" s="89"/>
      <c r="I229" s="2122" t="s">
        <v>733</v>
      </c>
      <c r="J229" s="89"/>
    </row>
    <row r="230" spans="1:10" s="2119" customFormat="1" ht="21">
      <c r="A230" s="2116"/>
      <c r="B230" s="1014"/>
      <c r="C230" s="2120" t="s">
        <v>1639</v>
      </c>
      <c r="D230" s="2120"/>
      <c r="E230" s="89"/>
      <c r="F230" s="88"/>
      <c r="G230" s="2121"/>
      <c r="H230" s="89"/>
      <c r="I230" s="2122" t="s">
        <v>733</v>
      </c>
      <c r="J230" s="89"/>
    </row>
    <row r="231" spans="1:10" s="2119" customFormat="1" ht="21">
      <c r="A231" s="2116"/>
      <c r="B231" s="1014"/>
      <c r="C231" s="2120" t="s">
        <v>1640</v>
      </c>
      <c r="D231" s="2120"/>
      <c r="E231" s="89"/>
      <c r="F231" s="88"/>
      <c r="G231" s="2121"/>
      <c r="H231" s="89"/>
      <c r="I231" s="2122" t="s">
        <v>733</v>
      </c>
      <c r="J231" s="89"/>
    </row>
    <row r="232" spans="1:10" s="2119" customFormat="1" ht="42">
      <c r="A232" s="2116"/>
      <c r="B232" s="1014"/>
      <c r="C232" s="2120" t="s">
        <v>1641</v>
      </c>
      <c r="D232" s="2120"/>
      <c r="E232" s="89"/>
      <c r="F232" s="88"/>
      <c r="G232" s="2121"/>
      <c r="H232" s="89"/>
      <c r="I232" s="2122" t="s">
        <v>733</v>
      </c>
      <c r="J232" s="89"/>
    </row>
    <row r="233" spans="1:10" s="2119" customFormat="1" ht="21">
      <c r="A233" s="2116"/>
      <c r="B233" s="1014"/>
      <c r="C233" s="2120" t="s">
        <v>1642</v>
      </c>
      <c r="D233" s="2120"/>
      <c r="E233" s="89"/>
      <c r="F233" s="88"/>
      <c r="G233" s="2121"/>
      <c r="H233" s="89"/>
      <c r="I233" s="2122" t="s">
        <v>733</v>
      </c>
      <c r="J233" s="89"/>
    </row>
    <row r="234" spans="1:10" s="2119" customFormat="1" ht="42">
      <c r="A234" s="2116"/>
      <c r="B234" s="1014"/>
      <c r="C234" s="2120" t="s">
        <v>1643</v>
      </c>
      <c r="D234" s="2120"/>
      <c r="E234" s="89"/>
      <c r="F234" s="88"/>
      <c r="G234" s="2121"/>
      <c r="H234" s="89"/>
      <c r="I234" s="2122" t="s">
        <v>733</v>
      </c>
      <c r="J234" s="89"/>
    </row>
    <row r="235" spans="1:10" s="2119" customFormat="1" ht="21">
      <c r="A235" s="2116"/>
      <c r="B235" s="1014"/>
      <c r="C235" s="2120" t="s">
        <v>1644</v>
      </c>
      <c r="D235" s="2125"/>
      <c r="E235" s="89"/>
      <c r="F235" s="88"/>
      <c r="G235" s="2121"/>
      <c r="H235" s="89"/>
      <c r="I235" s="2123">
        <v>23621</v>
      </c>
      <c r="J235" s="89"/>
    </row>
    <row r="236" spans="1:10" ht="21">
      <c r="A236" s="1013"/>
      <c r="B236" s="1014"/>
      <c r="C236" s="2126" t="s">
        <v>3921</v>
      </c>
      <c r="D236" s="1011"/>
      <c r="E236" s="1011"/>
      <c r="F236" s="1011"/>
      <c r="G236" s="1011"/>
      <c r="H236" s="1011"/>
      <c r="I236" s="1011"/>
      <c r="J236" s="1011"/>
    </row>
    <row r="237" spans="1:10" ht="21">
      <c r="A237" s="2043"/>
      <c r="B237" s="1986"/>
      <c r="C237" s="2127" t="s">
        <v>3922</v>
      </c>
      <c r="D237" s="1989"/>
      <c r="E237" s="1989"/>
      <c r="F237" s="1989"/>
      <c r="G237" s="1989"/>
      <c r="H237" s="1989"/>
      <c r="I237" s="1989"/>
      <c r="J237" s="1989"/>
    </row>
    <row r="238" spans="1:10" ht="21">
      <c r="A238" s="2043"/>
      <c r="B238" s="1986"/>
      <c r="C238" s="2117" t="s">
        <v>3923</v>
      </c>
      <c r="D238" s="1989" t="s">
        <v>3924</v>
      </c>
      <c r="E238" s="1989" t="s">
        <v>1909</v>
      </c>
      <c r="F238" s="1511" t="s">
        <v>3925</v>
      </c>
      <c r="G238" s="1989"/>
      <c r="H238" s="1989"/>
      <c r="I238" s="1989" t="s">
        <v>3926</v>
      </c>
      <c r="J238" s="1989" t="s">
        <v>2414</v>
      </c>
    </row>
    <row r="239" spans="1:10" ht="21">
      <c r="A239" s="2043"/>
      <c r="B239" s="1986"/>
      <c r="C239" s="2117" t="s">
        <v>3927</v>
      </c>
      <c r="D239" s="1989" t="s">
        <v>3928</v>
      </c>
      <c r="E239" s="1989"/>
      <c r="F239" s="1511" t="s">
        <v>3929</v>
      </c>
      <c r="G239" s="1989"/>
      <c r="H239" s="1989"/>
      <c r="I239" s="1989"/>
      <c r="J239" s="1989" t="s">
        <v>1408</v>
      </c>
    </row>
    <row r="240" spans="1:10" ht="21">
      <c r="A240" s="2043"/>
      <c r="B240" s="1986"/>
      <c r="C240" s="2090" t="s">
        <v>3930</v>
      </c>
      <c r="D240" s="1989" t="s">
        <v>3931</v>
      </c>
      <c r="E240" s="1989" t="s">
        <v>1909</v>
      </c>
      <c r="F240" s="1511" t="s">
        <v>3932</v>
      </c>
      <c r="G240" s="1989"/>
      <c r="H240" s="1989"/>
      <c r="I240" s="1989"/>
      <c r="J240" s="1989"/>
    </row>
    <row r="241" spans="1:10" ht="21">
      <c r="A241" s="2043"/>
      <c r="B241" s="1986"/>
      <c r="C241" s="2090" t="s">
        <v>3933</v>
      </c>
      <c r="D241" s="1989"/>
      <c r="E241" s="1989"/>
      <c r="F241" s="1511" t="s">
        <v>3934</v>
      </c>
      <c r="G241" s="1989"/>
      <c r="H241" s="1989"/>
      <c r="I241" s="1989"/>
      <c r="J241" s="1989"/>
    </row>
    <row r="242" spans="1:10" ht="21">
      <c r="A242" s="2043"/>
      <c r="B242" s="1986"/>
      <c r="C242" s="2090" t="s">
        <v>3935</v>
      </c>
      <c r="D242" s="1989"/>
      <c r="E242" s="1989"/>
      <c r="F242" s="1511"/>
      <c r="G242" s="1989"/>
      <c r="H242" s="1989"/>
      <c r="I242" s="1989"/>
      <c r="J242" s="1989"/>
    </row>
    <row r="243" spans="1:10" ht="21">
      <c r="A243" s="2043"/>
      <c r="B243" s="1986"/>
      <c r="C243" s="1977" t="s">
        <v>3936</v>
      </c>
      <c r="D243" s="1989"/>
      <c r="E243" s="1989"/>
      <c r="F243" s="1511"/>
      <c r="G243" s="1989"/>
      <c r="H243" s="1989"/>
      <c r="I243" s="1989"/>
      <c r="J243" s="1989"/>
    </row>
    <row r="244" spans="1:10" ht="21">
      <c r="A244" s="2043"/>
      <c r="B244" s="1986"/>
      <c r="C244" s="1977" t="s">
        <v>3937</v>
      </c>
      <c r="D244" s="1512"/>
      <c r="E244" s="1512"/>
      <c r="F244" s="1989"/>
      <c r="G244" s="2091"/>
      <c r="H244" s="1989"/>
      <c r="I244" s="1989" t="s">
        <v>3938</v>
      </c>
      <c r="J244" s="1989"/>
    </row>
    <row r="245" spans="1:10" ht="21">
      <c r="A245" s="2043"/>
      <c r="B245" s="1986"/>
      <c r="C245" s="2090" t="s">
        <v>3939</v>
      </c>
      <c r="D245" s="1989"/>
      <c r="E245" s="1989"/>
      <c r="F245" s="1989"/>
      <c r="G245" s="1989"/>
      <c r="H245" s="1989"/>
      <c r="I245" s="2098"/>
      <c r="J245" s="1989"/>
    </row>
    <row r="246" spans="1:10" ht="21">
      <c r="A246" s="2043"/>
      <c r="B246" s="1986"/>
      <c r="C246" s="2090" t="s">
        <v>3940</v>
      </c>
      <c r="D246" s="1989"/>
      <c r="E246" s="1989"/>
      <c r="F246" s="1989"/>
      <c r="G246" s="1989"/>
      <c r="H246" s="1989"/>
      <c r="I246" s="2098"/>
      <c r="J246" s="1989"/>
    </row>
    <row r="247" spans="1:10" ht="21">
      <c r="A247" s="2043"/>
      <c r="B247" s="1986"/>
      <c r="C247" s="2090" t="s">
        <v>3941</v>
      </c>
      <c r="D247" s="1989"/>
      <c r="E247" s="1989"/>
      <c r="F247" s="1989" t="s">
        <v>3942</v>
      </c>
      <c r="G247" s="1989"/>
      <c r="H247" s="1989"/>
      <c r="I247" s="1989" t="s">
        <v>3938</v>
      </c>
      <c r="J247" s="1989"/>
    </row>
    <row r="248" spans="1:10" ht="21">
      <c r="A248" s="2043"/>
      <c r="B248" s="1986"/>
      <c r="C248" s="2090" t="s">
        <v>3943</v>
      </c>
      <c r="D248" s="1989"/>
      <c r="E248" s="1512"/>
      <c r="F248" s="1989"/>
      <c r="G248" s="1989"/>
      <c r="H248" s="1989"/>
      <c r="I248" s="2098"/>
      <c r="J248" s="1989"/>
    </row>
    <row r="249" spans="1:10" ht="21">
      <c r="A249" s="2043"/>
      <c r="B249" s="1986"/>
      <c r="C249" s="1977" t="s">
        <v>3944</v>
      </c>
      <c r="D249" s="1989"/>
      <c r="E249" s="1512"/>
      <c r="F249" s="1989"/>
      <c r="G249" s="1989"/>
      <c r="H249" s="1989"/>
      <c r="I249" s="2098"/>
      <c r="J249" s="1989"/>
    </row>
    <row r="250" spans="1:10" ht="21">
      <c r="A250" s="2043"/>
      <c r="B250" s="1986"/>
      <c r="C250" s="2090" t="s">
        <v>3945</v>
      </c>
      <c r="D250" s="1989"/>
      <c r="E250" s="1989"/>
      <c r="F250" s="1989"/>
      <c r="G250" s="1989"/>
      <c r="H250" s="1989" t="s">
        <v>1890</v>
      </c>
      <c r="I250" s="2098"/>
      <c r="J250" s="1989"/>
    </row>
    <row r="251" spans="1:10" ht="21">
      <c r="A251" s="2043"/>
      <c r="B251" s="1986"/>
      <c r="C251" s="2090" t="s">
        <v>3946</v>
      </c>
      <c r="D251" s="1989"/>
      <c r="E251" s="1989"/>
      <c r="F251" s="1989"/>
      <c r="G251" s="2128"/>
      <c r="H251" s="1989"/>
      <c r="I251" s="2098"/>
      <c r="J251" s="1989"/>
    </row>
    <row r="252" spans="1:10" ht="21">
      <c r="A252" s="2043"/>
      <c r="B252" s="1986"/>
      <c r="C252" s="2090" t="s">
        <v>3947</v>
      </c>
      <c r="D252" s="1989"/>
      <c r="E252" s="1989"/>
      <c r="F252" s="2097"/>
      <c r="G252" s="2128"/>
      <c r="H252" s="1989"/>
      <c r="I252" s="1989"/>
      <c r="J252" s="1989"/>
    </row>
    <row r="253" spans="1:10" ht="21">
      <c r="A253" s="2043"/>
      <c r="B253" s="1986"/>
      <c r="C253" s="1977" t="s">
        <v>3948</v>
      </c>
      <c r="D253" s="1989"/>
      <c r="E253" s="1989"/>
      <c r="F253" s="2097"/>
      <c r="G253" s="1989"/>
      <c r="H253" s="1989"/>
      <c r="I253" s="1989"/>
      <c r="J253" s="1989"/>
    </row>
    <row r="254" spans="1:10" ht="21">
      <c r="A254" s="2043"/>
      <c r="B254" s="1986"/>
      <c r="C254" s="1977"/>
      <c r="D254" s="1989"/>
      <c r="E254" s="1989"/>
      <c r="F254" s="1489" t="s">
        <v>427</v>
      </c>
      <c r="G254" s="1994">
        <f>SUM(G220:G253)</f>
        <v>13000</v>
      </c>
      <c r="H254" s="1989"/>
      <c r="I254" s="1989"/>
      <c r="J254" s="1989"/>
    </row>
  </sheetData>
  <mergeCells count="10">
    <mergeCell ref="C219:F219"/>
    <mergeCell ref="A1:J1"/>
    <mergeCell ref="A34:B34"/>
    <mergeCell ref="C34:C35"/>
    <mergeCell ref="D34:D35"/>
    <mergeCell ref="E34:E35"/>
    <mergeCell ref="F34:F35"/>
    <mergeCell ref="G34:H34"/>
    <mergeCell ref="I34:I35"/>
    <mergeCell ref="J34:J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topLeftCell="A109" workbookViewId="0">
      <selection activeCell="F119" sqref="F119"/>
    </sheetView>
  </sheetViews>
  <sheetFormatPr defaultColWidth="9" defaultRowHeight="21"/>
  <cols>
    <col min="1" max="1" width="4.375" style="1" customWidth="1"/>
    <col min="2" max="2" width="49.625" style="1150" customWidth="1"/>
    <col min="3" max="3" width="9.625" style="230" customWidth="1"/>
    <col min="4" max="4" width="11.625" style="230" bestFit="1" customWidth="1"/>
    <col min="5" max="5" width="13.625" style="230" customWidth="1"/>
    <col min="6" max="6" width="10.125" style="1081" bestFit="1" customWidth="1"/>
    <col min="7" max="7" width="9" style="230"/>
    <col min="8" max="8" width="10.125" style="1082" customWidth="1"/>
    <col min="9" max="9" width="8.375" style="230" customWidth="1"/>
    <col min="10" max="16384" width="9" style="1"/>
  </cols>
  <sheetData>
    <row r="1" spans="1:9">
      <c r="A1" s="3157" t="s">
        <v>702</v>
      </c>
      <c r="B1" s="3157"/>
      <c r="C1" s="3157"/>
      <c r="D1" s="3157"/>
      <c r="E1" s="3157"/>
      <c r="F1" s="3157"/>
      <c r="G1" s="3157"/>
      <c r="H1" s="3157"/>
      <c r="I1" s="3157"/>
    </row>
    <row r="2" spans="1:9">
      <c r="A2" s="3157" t="s">
        <v>580</v>
      </c>
      <c r="B2" s="3157"/>
      <c r="C2" s="3157"/>
      <c r="D2" s="3157"/>
      <c r="E2" s="3157"/>
      <c r="F2" s="3157"/>
      <c r="G2" s="3157"/>
      <c r="H2" s="3157"/>
      <c r="I2" s="3157"/>
    </row>
    <row r="3" spans="1:9">
      <c r="A3" s="915" t="s">
        <v>703</v>
      </c>
      <c r="B3" s="1022"/>
    </row>
    <row r="4" spans="1:9">
      <c r="A4" s="915" t="s">
        <v>704</v>
      </c>
      <c r="B4" s="1022"/>
    </row>
    <row r="5" spans="1:9">
      <c r="A5" s="915" t="s">
        <v>329</v>
      </c>
      <c r="B5" s="1022"/>
    </row>
    <row r="6" spans="1:9" s="996" customFormat="1">
      <c r="B6" s="1083" t="s">
        <v>705</v>
      </c>
      <c r="C6" s="1084"/>
      <c r="D6" s="1084"/>
      <c r="E6" s="1084"/>
      <c r="F6" s="1084"/>
      <c r="G6" s="1084"/>
      <c r="H6" s="1085"/>
      <c r="I6" s="1084"/>
    </row>
    <row r="7" spans="1:9">
      <c r="A7" s="915"/>
      <c r="B7" s="920" t="s">
        <v>706</v>
      </c>
    </row>
    <row r="8" spans="1:9">
      <c r="A8" s="915"/>
      <c r="B8" s="920" t="s">
        <v>707</v>
      </c>
    </row>
    <row r="9" spans="1:9">
      <c r="A9" s="915"/>
      <c r="B9" s="920" t="s">
        <v>708</v>
      </c>
    </row>
    <row r="10" spans="1:9">
      <c r="A10" s="915"/>
      <c r="B10" s="920" t="s">
        <v>709</v>
      </c>
    </row>
    <row r="11" spans="1:9">
      <c r="A11" s="915"/>
      <c r="B11" s="920" t="s">
        <v>710</v>
      </c>
    </row>
    <row r="12" spans="1:9">
      <c r="A12" s="915"/>
      <c r="B12" s="920" t="s">
        <v>711</v>
      </c>
    </row>
    <row r="13" spans="1:9">
      <c r="A13" s="915"/>
      <c r="B13" s="920" t="s">
        <v>712</v>
      </c>
    </row>
    <row r="14" spans="1:9">
      <c r="A14" s="915"/>
      <c r="B14" s="920" t="s">
        <v>713</v>
      </c>
    </row>
    <row r="15" spans="1:9">
      <c r="A15" s="915"/>
      <c r="B15" s="920" t="s">
        <v>714</v>
      </c>
    </row>
    <row r="16" spans="1:9">
      <c r="A16" s="915"/>
      <c r="B16" s="920" t="s">
        <v>715</v>
      </c>
    </row>
    <row r="17" spans="1:9">
      <c r="A17" s="915"/>
      <c r="B17" s="1083" t="s">
        <v>716</v>
      </c>
    </row>
    <row r="18" spans="1:9">
      <c r="A18" s="915" t="s">
        <v>332</v>
      </c>
      <c r="B18" s="1022"/>
    </row>
    <row r="19" spans="1:9">
      <c r="A19" s="915"/>
      <c r="B19" s="920" t="s">
        <v>717</v>
      </c>
    </row>
    <row r="20" spans="1:9">
      <c r="A20" s="1" t="s">
        <v>718</v>
      </c>
      <c r="B20" s="920"/>
    </row>
    <row r="21" spans="1:9">
      <c r="A21" s="1" t="s">
        <v>719</v>
      </c>
      <c r="B21" s="920"/>
    </row>
    <row r="22" spans="1:9">
      <c r="A22" s="1" t="s">
        <v>720</v>
      </c>
      <c r="B22" s="915"/>
      <c r="C22" s="1"/>
      <c r="D22" s="1"/>
      <c r="E22" s="1"/>
      <c r="F22" s="1"/>
      <c r="G22" s="1"/>
      <c r="H22" s="1"/>
      <c r="I22" s="1"/>
    </row>
    <row r="23" spans="1:9">
      <c r="A23" s="915"/>
      <c r="B23" s="1022"/>
    </row>
    <row r="24" spans="1:9" ht="42">
      <c r="A24" s="3185" t="s">
        <v>0</v>
      </c>
      <c r="B24" s="3185" t="s">
        <v>325</v>
      </c>
      <c r="C24" s="3185" t="s">
        <v>326</v>
      </c>
      <c r="D24" s="3185" t="s">
        <v>1</v>
      </c>
      <c r="E24" s="3185" t="s">
        <v>327</v>
      </c>
      <c r="F24" s="3187" t="s">
        <v>2</v>
      </c>
      <c r="G24" s="3188"/>
      <c r="H24" s="3185" t="s">
        <v>328</v>
      </c>
      <c r="I24" s="1076" t="s">
        <v>5</v>
      </c>
    </row>
    <row r="25" spans="1:9">
      <c r="A25" s="3186"/>
      <c r="B25" s="3186"/>
      <c r="C25" s="3186"/>
      <c r="D25" s="3186"/>
      <c r="E25" s="3186"/>
      <c r="F25" s="1086" t="s">
        <v>3</v>
      </c>
      <c r="G25" s="1074" t="s">
        <v>4</v>
      </c>
      <c r="H25" s="3186"/>
      <c r="I25" s="1077"/>
    </row>
    <row r="26" spans="1:9">
      <c r="A26" s="1087">
        <v>1</v>
      </c>
      <c r="B26" s="1151" t="s">
        <v>4172</v>
      </c>
      <c r="C26" s="1087"/>
      <c r="D26" s="1087"/>
      <c r="E26" s="1087"/>
      <c r="F26" s="1088"/>
      <c r="G26" s="1087"/>
      <c r="H26" s="1089"/>
      <c r="I26" s="1087"/>
    </row>
    <row r="27" spans="1:9" ht="42">
      <c r="A27" s="521"/>
      <c r="B27" s="1080" t="s">
        <v>4173</v>
      </c>
      <c r="C27" s="372"/>
      <c r="D27" s="372"/>
      <c r="E27" s="372"/>
      <c r="F27" s="1090"/>
      <c r="G27" s="372"/>
      <c r="H27" s="1091"/>
      <c r="I27" s="372"/>
    </row>
    <row r="28" spans="1:9">
      <c r="A28" s="521"/>
      <c r="B28" s="1092" t="s">
        <v>721</v>
      </c>
      <c r="C28" s="1093"/>
      <c r="D28" s="1093"/>
      <c r="E28" s="1093"/>
      <c r="F28" s="1094"/>
      <c r="G28" s="1093"/>
      <c r="H28" s="1095"/>
      <c r="I28" s="1093"/>
    </row>
    <row r="29" spans="1:9" ht="42">
      <c r="A29" s="521"/>
      <c r="B29" s="1092" t="s">
        <v>722</v>
      </c>
      <c r="C29" s="1093"/>
      <c r="D29" s="1093"/>
      <c r="E29" s="1096" t="s">
        <v>723</v>
      </c>
      <c r="F29" s="1094"/>
      <c r="G29" s="1093"/>
      <c r="H29" s="1097"/>
      <c r="I29" s="1093"/>
    </row>
    <row r="30" spans="1:9">
      <c r="A30" s="521"/>
      <c r="B30" s="519" t="s">
        <v>724</v>
      </c>
      <c r="C30" s="1098" t="s">
        <v>660</v>
      </c>
      <c r="D30" s="1098" t="s">
        <v>725</v>
      </c>
      <c r="E30" s="1098"/>
      <c r="F30" s="1099"/>
      <c r="G30" s="1098"/>
      <c r="H30" s="1100" t="s">
        <v>726</v>
      </c>
      <c r="I30" s="1098" t="s">
        <v>727</v>
      </c>
    </row>
    <row r="31" spans="1:9" ht="42">
      <c r="A31" s="521"/>
      <c r="B31" s="519" t="s">
        <v>728</v>
      </c>
      <c r="C31" s="1098" t="s">
        <v>660</v>
      </c>
      <c r="D31" s="1098" t="s">
        <v>725</v>
      </c>
      <c r="E31" s="1098"/>
      <c r="F31" s="1099">
        <f>60*25</f>
        <v>1500</v>
      </c>
      <c r="G31" s="1098" t="s">
        <v>319</v>
      </c>
      <c r="H31" s="1101" t="s">
        <v>729</v>
      </c>
      <c r="I31" s="1098" t="s">
        <v>727</v>
      </c>
    </row>
    <row r="32" spans="1:9" ht="42">
      <c r="A32" s="521"/>
      <c r="B32" s="519" t="s">
        <v>730</v>
      </c>
      <c r="C32" s="1098" t="s">
        <v>731</v>
      </c>
      <c r="D32" s="1098" t="s">
        <v>725</v>
      </c>
      <c r="E32" s="1098"/>
      <c r="F32" s="1099"/>
      <c r="G32" s="1098"/>
      <c r="H32" s="1100" t="s">
        <v>726</v>
      </c>
      <c r="I32" s="1098" t="s">
        <v>597</v>
      </c>
    </row>
    <row r="33" spans="1:9" ht="42">
      <c r="A33" s="372"/>
      <c r="B33" s="519" t="s">
        <v>732</v>
      </c>
      <c r="C33" s="1098"/>
      <c r="D33" s="1098" t="s">
        <v>725</v>
      </c>
      <c r="E33" s="1098"/>
      <c r="F33" s="1099"/>
      <c r="G33" s="1098"/>
      <c r="H33" s="1101" t="s">
        <v>733</v>
      </c>
      <c r="I33" s="1098" t="s">
        <v>734</v>
      </c>
    </row>
    <row r="34" spans="1:9">
      <c r="A34" s="1102"/>
      <c r="B34" s="1103" t="s">
        <v>735</v>
      </c>
      <c r="C34" s="1104"/>
      <c r="D34" s="1104" t="s">
        <v>725</v>
      </c>
      <c r="E34" s="1104"/>
      <c r="F34" s="1105"/>
      <c r="G34" s="1104"/>
      <c r="H34" s="1101" t="s">
        <v>733</v>
      </c>
      <c r="I34" s="1104" t="s">
        <v>727</v>
      </c>
    </row>
    <row r="35" spans="1:9">
      <c r="A35" s="522"/>
      <c r="B35" s="1106" t="s">
        <v>736</v>
      </c>
      <c r="C35" s="1107"/>
      <c r="D35" s="1107"/>
      <c r="E35" s="1107"/>
      <c r="F35" s="1108"/>
      <c r="G35" s="1107"/>
      <c r="H35" s="1109"/>
      <c r="I35" s="1107"/>
    </row>
    <row r="36" spans="1:9" ht="42">
      <c r="A36" s="1110"/>
      <c r="B36" s="1111" t="s">
        <v>737</v>
      </c>
      <c r="C36" s="1112"/>
      <c r="D36" s="1112" t="s">
        <v>725</v>
      </c>
      <c r="E36" s="1112" t="s">
        <v>738</v>
      </c>
      <c r="F36" s="1113"/>
      <c r="G36" s="1114"/>
      <c r="H36" s="1115" t="s">
        <v>379</v>
      </c>
      <c r="I36" s="1112" t="s">
        <v>461</v>
      </c>
    </row>
    <row r="37" spans="1:9" ht="84">
      <c r="A37" s="1110"/>
      <c r="B37" s="520" t="s">
        <v>739</v>
      </c>
      <c r="C37" s="1112"/>
      <c r="D37" s="1112" t="s">
        <v>695</v>
      </c>
      <c r="E37" s="1112" t="s">
        <v>740</v>
      </c>
      <c r="F37" s="1113"/>
      <c r="G37" s="1114"/>
      <c r="H37" s="1101" t="s">
        <v>733</v>
      </c>
      <c r="I37" s="1112" t="s">
        <v>741</v>
      </c>
    </row>
    <row r="38" spans="1:9" ht="84">
      <c r="A38" s="1110"/>
      <c r="B38" s="520" t="s">
        <v>742</v>
      </c>
      <c r="C38" s="1112"/>
      <c r="D38" s="1112" t="s">
        <v>695</v>
      </c>
      <c r="E38" s="1112" t="s">
        <v>743</v>
      </c>
      <c r="F38" s="1113">
        <v>10000</v>
      </c>
      <c r="G38" s="1114" t="s">
        <v>319</v>
      </c>
      <c r="H38" s="1101" t="s">
        <v>733</v>
      </c>
      <c r="I38" s="1112" t="s">
        <v>741</v>
      </c>
    </row>
    <row r="39" spans="1:9">
      <c r="A39" s="1102"/>
      <c r="B39" s="1103" t="s">
        <v>744</v>
      </c>
      <c r="C39" s="1104"/>
      <c r="D39" s="1112" t="s">
        <v>695</v>
      </c>
      <c r="E39" s="1104" t="s">
        <v>745</v>
      </c>
      <c r="F39" s="1105"/>
      <c r="G39" s="1104"/>
      <c r="H39" s="1101" t="s">
        <v>733</v>
      </c>
      <c r="I39" s="1104" t="s">
        <v>741</v>
      </c>
    </row>
    <row r="40" spans="1:9" ht="42">
      <c r="A40" s="522"/>
      <c r="B40" s="1116" t="s">
        <v>746</v>
      </c>
      <c r="C40" s="1107"/>
      <c r="D40" s="1107"/>
      <c r="E40" s="1107"/>
      <c r="F40" s="1108"/>
      <c r="G40" s="1107"/>
      <c r="H40" s="1109"/>
      <c r="I40" s="1107"/>
    </row>
    <row r="41" spans="1:9" ht="63">
      <c r="A41" s="1114"/>
      <c r="B41" s="520" t="s">
        <v>747</v>
      </c>
      <c r="C41" s="1112"/>
      <c r="D41" s="1112" t="s">
        <v>725</v>
      </c>
      <c r="E41" s="1112" t="s">
        <v>748</v>
      </c>
      <c r="F41" s="1113"/>
      <c r="G41" s="1112"/>
      <c r="H41" s="1101" t="s">
        <v>733</v>
      </c>
      <c r="I41" s="1098" t="s">
        <v>727</v>
      </c>
    </row>
    <row r="42" spans="1:9" ht="84">
      <c r="A42" s="1110"/>
      <c r="B42" s="520" t="s">
        <v>749</v>
      </c>
      <c r="C42" s="1114"/>
      <c r="D42" s="1114" t="s">
        <v>695</v>
      </c>
      <c r="E42" s="1112" t="s">
        <v>750</v>
      </c>
      <c r="F42" s="1113"/>
      <c r="G42" s="1114"/>
      <c r="H42" s="1101" t="s">
        <v>733</v>
      </c>
      <c r="I42" s="1112" t="s">
        <v>566</v>
      </c>
    </row>
    <row r="43" spans="1:9">
      <c r="A43" s="1110"/>
      <c r="B43" s="520" t="s">
        <v>751</v>
      </c>
      <c r="C43" s="1114"/>
      <c r="D43" s="1114"/>
      <c r="E43" s="1112"/>
      <c r="F43" s="1113"/>
      <c r="G43" s="1114"/>
      <c r="H43" s="1117"/>
      <c r="I43" s="1112"/>
    </row>
    <row r="44" spans="1:9">
      <c r="A44" s="1110"/>
      <c r="B44" s="520" t="s">
        <v>752</v>
      </c>
      <c r="C44" s="1114"/>
      <c r="D44" s="1114"/>
      <c r="E44" s="1112"/>
      <c r="F44" s="1113"/>
      <c r="G44" s="1114"/>
      <c r="H44" s="1117"/>
      <c r="I44" s="1112"/>
    </row>
    <row r="45" spans="1:9">
      <c r="A45" s="1110"/>
      <c r="B45" s="520" t="s">
        <v>753</v>
      </c>
      <c r="C45" s="1114"/>
      <c r="D45" s="1114"/>
      <c r="E45" s="1112"/>
      <c r="F45" s="1113"/>
      <c r="G45" s="1114"/>
      <c r="H45" s="1117"/>
      <c r="I45" s="1112"/>
    </row>
    <row r="46" spans="1:9">
      <c r="A46" s="1110"/>
      <c r="B46" s="520" t="s">
        <v>754</v>
      </c>
      <c r="C46" s="1114"/>
      <c r="D46" s="1114"/>
      <c r="E46" s="1112"/>
      <c r="F46" s="1113"/>
      <c r="G46" s="1114"/>
      <c r="H46" s="1117"/>
      <c r="I46" s="1112"/>
    </row>
    <row r="47" spans="1:9" ht="63">
      <c r="A47" s="1110"/>
      <c r="B47" s="520" t="s">
        <v>755</v>
      </c>
      <c r="C47" s="1114"/>
      <c r="D47" s="1114"/>
      <c r="E47" s="1112"/>
      <c r="F47" s="1113"/>
      <c r="G47" s="1114"/>
      <c r="H47" s="1117"/>
      <c r="I47" s="1112"/>
    </row>
    <row r="48" spans="1:9">
      <c r="A48" s="1110"/>
      <c r="B48" s="1118" t="s">
        <v>756</v>
      </c>
      <c r="C48" s="1114"/>
      <c r="D48" s="1114"/>
      <c r="E48" s="1112"/>
      <c r="F48" s="1113"/>
      <c r="G48" s="1114"/>
      <c r="H48" s="1117"/>
      <c r="I48" s="1112"/>
    </row>
    <row r="49" spans="1:9" ht="63">
      <c r="A49" s="1110"/>
      <c r="B49" s="520" t="s">
        <v>757</v>
      </c>
      <c r="C49" s="1112"/>
      <c r="D49" s="1112" t="s">
        <v>695</v>
      </c>
      <c r="E49" s="1112" t="s">
        <v>758</v>
      </c>
      <c r="F49" s="1113"/>
      <c r="G49" s="1114"/>
      <c r="H49" s="1101" t="s">
        <v>733</v>
      </c>
      <c r="I49" s="1112" t="s">
        <v>741</v>
      </c>
    </row>
    <row r="50" spans="1:9" ht="63">
      <c r="A50" s="1110"/>
      <c r="B50" s="520" t="s">
        <v>759</v>
      </c>
      <c r="C50" s="1112"/>
      <c r="D50" s="1112" t="s">
        <v>695</v>
      </c>
      <c r="E50" s="1112"/>
      <c r="F50" s="1113"/>
      <c r="G50" s="1114"/>
      <c r="H50" s="1101" t="s">
        <v>733</v>
      </c>
      <c r="I50" s="1112" t="s">
        <v>760</v>
      </c>
    </row>
    <row r="51" spans="1:9" ht="42">
      <c r="A51" s="1110"/>
      <c r="B51" s="1118" t="s">
        <v>761</v>
      </c>
      <c r="C51" s="1112"/>
      <c r="D51" s="1112" t="s">
        <v>725</v>
      </c>
      <c r="E51" s="1112" t="s">
        <v>762</v>
      </c>
      <c r="F51" s="1113"/>
      <c r="G51" s="1114"/>
      <c r="H51" s="1101" t="s">
        <v>733</v>
      </c>
      <c r="I51" s="1112" t="s">
        <v>741</v>
      </c>
    </row>
    <row r="52" spans="1:9" ht="63">
      <c r="A52" s="1110"/>
      <c r="B52" s="520" t="s">
        <v>763</v>
      </c>
      <c r="C52" s="1112"/>
      <c r="D52" s="1112" t="s">
        <v>695</v>
      </c>
      <c r="E52" s="1112" t="s">
        <v>764</v>
      </c>
      <c r="F52" s="1113"/>
      <c r="G52" s="1114"/>
      <c r="H52" s="1101" t="s">
        <v>733</v>
      </c>
      <c r="I52" s="1112" t="s">
        <v>760</v>
      </c>
    </row>
    <row r="53" spans="1:9" ht="63">
      <c r="A53" s="1110"/>
      <c r="B53" s="520" t="s">
        <v>765</v>
      </c>
      <c r="C53" s="1112"/>
      <c r="D53" s="1112" t="s">
        <v>695</v>
      </c>
      <c r="E53" s="1112" t="s">
        <v>766</v>
      </c>
      <c r="F53" s="1113"/>
      <c r="G53" s="1114"/>
      <c r="H53" s="1101" t="s">
        <v>733</v>
      </c>
      <c r="I53" s="1112" t="s">
        <v>767</v>
      </c>
    </row>
    <row r="54" spans="1:9" ht="84">
      <c r="A54" s="1110"/>
      <c r="B54" s="1118" t="s">
        <v>768</v>
      </c>
      <c r="C54" s="1112"/>
      <c r="D54" s="1112" t="s">
        <v>695</v>
      </c>
      <c r="E54" s="1112" t="s">
        <v>769</v>
      </c>
      <c r="F54" s="1113"/>
      <c r="G54" s="1114"/>
      <c r="H54" s="1101" t="s">
        <v>733</v>
      </c>
      <c r="I54" s="1112" t="s">
        <v>566</v>
      </c>
    </row>
    <row r="55" spans="1:9" ht="84">
      <c r="A55" s="1110"/>
      <c r="B55" s="1119" t="s">
        <v>770</v>
      </c>
      <c r="C55" s="1120"/>
      <c r="D55" s="1112" t="s">
        <v>695</v>
      </c>
      <c r="E55" s="1120" t="s">
        <v>771</v>
      </c>
      <c r="F55" s="1121"/>
      <c r="G55" s="1122"/>
      <c r="H55" s="1101" t="s">
        <v>733</v>
      </c>
      <c r="I55" s="1120" t="s">
        <v>741</v>
      </c>
    </row>
    <row r="56" spans="1:9" ht="105">
      <c r="A56" s="1110"/>
      <c r="B56" s="1119" t="s">
        <v>772</v>
      </c>
      <c r="C56" s="1120"/>
      <c r="D56" s="1112" t="s">
        <v>695</v>
      </c>
      <c r="E56" s="1123" t="s">
        <v>773</v>
      </c>
      <c r="F56" s="1121"/>
      <c r="G56" s="1122"/>
      <c r="H56" s="1101" t="s">
        <v>733</v>
      </c>
      <c r="I56" s="1120" t="s">
        <v>767</v>
      </c>
    </row>
    <row r="57" spans="1:9" ht="63">
      <c r="A57" s="1114"/>
      <c r="B57" s="1111" t="s">
        <v>774</v>
      </c>
      <c r="C57" s="1112"/>
      <c r="D57" s="1114" t="s">
        <v>725</v>
      </c>
      <c r="E57" s="1112" t="s">
        <v>775</v>
      </c>
      <c r="F57" s="1114"/>
      <c r="G57" s="1114"/>
      <c r="H57" s="1101" t="s">
        <v>733</v>
      </c>
      <c r="I57" s="1112" t="s">
        <v>734</v>
      </c>
    </row>
    <row r="58" spans="1:9" ht="42">
      <c r="A58" s="1114"/>
      <c r="B58" s="1111" t="s">
        <v>776</v>
      </c>
      <c r="C58" s="1112"/>
      <c r="D58" s="1114" t="s">
        <v>725</v>
      </c>
      <c r="E58" s="1112" t="s">
        <v>777</v>
      </c>
      <c r="F58" s="1114"/>
      <c r="G58" s="1114"/>
      <c r="H58" s="1101" t="s">
        <v>733</v>
      </c>
      <c r="I58" s="1112" t="s">
        <v>734</v>
      </c>
    </row>
    <row r="59" spans="1:9" ht="42">
      <c r="A59" s="521"/>
      <c r="B59" s="1124" t="s">
        <v>778</v>
      </c>
      <c r="C59" s="1093"/>
      <c r="D59" s="1093"/>
      <c r="E59" s="1093"/>
      <c r="F59" s="1094"/>
      <c r="G59" s="1093"/>
      <c r="H59" s="1125"/>
      <c r="I59" s="1093"/>
    </row>
    <row r="60" spans="1:9">
      <c r="A60" s="521"/>
      <c r="B60" s="519" t="s">
        <v>779</v>
      </c>
      <c r="C60" s="372"/>
      <c r="D60" s="372"/>
      <c r="E60" s="372"/>
      <c r="F60" s="1126"/>
      <c r="G60" s="372"/>
      <c r="H60" s="1100"/>
      <c r="I60" s="372"/>
    </row>
    <row r="61" spans="1:9">
      <c r="A61" s="521"/>
      <c r="B61" s="1124" t="s">
        <v>780</v>
      </c>
      <c r="C61" s="1093"/>
      <c r="D61" s="1093"/>
      <c r="E61" s="1093"/>
      <c r="F61" s="1094"/>
      <c r="G61" s="1093"/>
      <c r="H61" s="1125"/>
      <c r="I61" s="1093"/>
    </row>
    <row r="62" spans="1:9">
      <c r="A62" s="521"/>
      <c r="B62" s="519" t="s">
        <v>779</v>
      </c>
      <c r="C62" s="372"/>
      <c r="D62" s="372"/>
      <c r="E62" s="372"/>
      <c r="F62" s="1126"/>
      <c r="G62" s="372"/>
      <c r="H62" s="1100"/>
      <c r="I62" s="372"/>
    </row>
    <row r="63" spans="1:9" ht="42">
      <c r="A63" s="521"/>
      <c r="B63" s="1124" t="s">
        <v>781</v>
      </c>
      <c r="C63" s="1093"/>
      <c r="D63" s="1093"/>
      <c r="E63" s="1093"/>
      <c r="F63" s="1094"/>
      <c r="G63" s="1093"/>
      <c r="H63" s="1125"/>
      <c r="I63" s="1093"/>
    </row>
    <row r="64" spans="1:9">
      <c r="A64" s="521"/>
      <c r="B64" s="519" t="s">
        <v>782</v>
      </c>
      <c r="C64" s="372"/>
      <c r="D64" s="372" t="s">
        <v>725</v>
      </c>
      <c r="E64" s="372" t="s">
        <v>783</v>
      </c>
      <c r="F64" s="1126"/>
      <c r="G64" s="372"/>
      <c r="H64" s="1100" t="s">
        <v>784</v>
      </c>
      <c r="I64" s="372" t="s">
        <v>461</v>
      </c>
    </row>
    <row r="65" spans="1:9">
      <c r="A65" s="523"/>
      <c r="B65" s="1080" t="s">
        <v>785</v>
      </c>
      <c r="C65" s="1127"/>
      <c r="D65" s="1127"/>
      <c r="E65" s="1127"/>
      <c r="F65" s="1094"/>
      <c r="G65" s="1127"/>
      <c r="H65" s="1128"/>
      <c r="I65" s="1127"/>
    </row>
    <row r="66" spans="1:9" ht="63">
      <c r="A66" s="523"/>
      <c r="B66" s="1129" t="s">
        <v>786</v>
      </c>
      <c r="C66" s="1130"/>
      <c r="D66" s="1130" t="s">
        <v>725</v>
      </c>
      <c r="E66" s="1130"/>
      <c r="F66" s="1131"/>
      <c r="G66" s="1130"/>
      <c r="H66" s="1091"/>
      <c r="I66" s="1098" t="s">
        <v>787</v>
      </c>
    </row>
    <row r="67" spans="1:9" ht="105">
      <c r="A67" s="523"/>
      <c r="B67" s="523" t="s">
        <v>788</v>
      </c>
      <c r="C67" s="1132" t="s">
        <v>789</v>
      </c>
      <c r="D67" s="1130" t="s">
        <v>725</v>
      </c>
      <c r="E67" s="1130"/>
      <c r="F67" s="1131"/>
      <c r="G67" s="1130"/>
      <c r="H67" s="1101" t="s">
        <v>733</v>
      </c>
      <c r="I67" s="1098" t="s">
        <v>566</v>
      </c>
    </row>
    <row r="68" spans="1:9" ht="42">
      <c r="A68" s="521"/>
      <c r="B68" s="1080" t="s">
        <v>790</v>
      </c>
      <c r="C68" s="1093"/>
      <c r="D68" s="1093"/>
      <c r="E68" s="1093"/>
      <c r="F68" s="1094"/>
      <c r="G68" s="1093"/>
      <c r="H68" s="1095"/>
      <c r="I68" s="1093"/>
    </row>
    <row r="69" spans="1:9" ht="42">
      <c r="A69" s="521"/>
      <c r="B69" s="1133" t="s">
        <v>791</v>
      </c>
      <c r="C69" s="1093"/>
      <c r="D69" s="1093"/>
      <c r="E69" s="1091" t="s">
        <v>792</v>
      </c>
      <c r="F69" s="1126"/>
      <c r="G69" s="1093"/>
      <c r="H69" s="1095"/>
      <c r="I69" s="1093"/>
    </row>
    <row r="70" spans="1:9" ht="63">
      <c r="A70" s="521"/>
      <c r="B70" s="523" t="s">
        <v>793</v>
      </c>
      <c r="C70" s="1098"/>
      <c r="D70" s="1098" t="s">
        <v>661</v>
      </c>
      <c r="E70" s="1023"/>
      <c r="F70" s="1099"/>
      <c r="G70" s="1098"/>
      <c r="H70" s="1100">
        <v>23316</v>
      </c>
      <c r="I70" s="1098" t="s">
        <v>597</v>
      </c>
    </row>
    <row r="71" spans="1:9" ht="63">
      <c r="A71" s="521"/>
      <c r="B71" s="523" t="s">
        <v>794</v>
      </c>
      <c r="C71" s="1098"/>
      <c r="D71" s="1098" t="s">
        <v>795</v>
      </c>
      <c r="E71" s="1098"/>
      <c r="F71" s="1099"/>
      <c r="G71" s="1098"/>
      <c r="H71" s="1101" t="s">
        <v>733</v>
      </c>
      <c r="I71" s="1112" t="s">
        <v>760</v>
      </c>
    </row>
    <row r="72" spans="1:9">
      <c r="A72" s="521"/>
      <c r="B72" s="523" t="s">
        <v>796</v>
      </c>
      <c r="C72" s="1098"/>
      <c r="D72" s="1098" t="s">
        <v>795</v>
      </c>
      <c r="E72" s="1098"/>
      <c r="F72" s="1099"/>
      <c r="G72" s="1098"/>
      <c r="H72" s="1101"/>
      <c r="I72" s="1098"/>
    </row>
    <row r="73" spans="1:9" ht="42">
      <c r="A73" s="521"/>
      <c r="B73" s="523" t="s">
        <v>797</v>
      </c>
      <c r="C73" s="1098"/>
      <c r="D73" s="1098" t="s">
        <v>795</v>
      </c>
      <c r="E73" s="1098"/>
      <c r="F73" s="1099"/>
      <c r="G73" s="1098"/>
      <c r="H73" s="1101"/>
      <c r="I73" s="1098"/>
    </row>
    <row r="74" spans="1:9" ht="84">
      <c r="A74" s="521"/>
      <c r="B74" s="523" t="s">
        <v>798</v>
      </c>
      <c r="C74" s="1098"/>
      <c r="D74" s="1098" t="s">
        <v>795</v>
      </c>
      <c r="E74" s="1098"/>
      <c r="F74" s="1099"/>
      <c r="G74" s="1098"/>
      <c r="H74" s="1101"/>
      <c r="I74" s="1101"/>
    </row>
    <row r="75" spans="1:9" ht="42">
      <c r="A75" s="521"/>
      <c r="B75" s="523" t="s">
        <v>799</v>
      </c>
      <c r="C75" s="1098"/>
      <c r="D75" s="1098" t="s">
        <v>795</v>
      </c>
      <c r="E75" s="1098"/>
      <c r="F75" s="1099"/>
      <c r="G75" s="1098"/>
      <c r="H75" s="1101"/>
      <c r="I75" s="1098"/>
    </row>
    <row r="76" spans="1:9" ht="42">
      <c r="A76" s="521"/>
      <c r="B76" s="523" t="s">
        <v>800</v>
      </c>
      <c r="C76" s="1098"/>
      <c r="D76" s="1098" t="s">
        <v>795</v>
      </c>
      <c r="E76" s="1098"/>
      <c r="F76" s="1099">
        <v>10000</v>
      </c>
      <c r="G76" s="1098" t="s">
        <v>319</v>
      </c>
      <c r="H76" s="1101"/>
      <c r="I76" s="1098"/>
    </row>
    <row r="77" spans="1:9">
      <c r="A77" s="521"/>
      <c r="B77" s="523" t="s">
        <v>801</v>
      </c>
      <c r="C77" s="1098" t="s">
        <v>802</v>
      </c>
      <c r="D77" s="1098" t="s">
        <v>803</v>
      </c>
      <c r="E77" s="1098"/>
      <c r="F77" s="1131">
        <f>10*8*75</f>
        <v>6000</v>
      </c>
      <c r="G77" s="1098" t="s">
        <v>319</v>
      </c>
      <c r="H77" s="1101" t="s">
        <v>804</v>
      </c>
      <c r="I77" s="1101" t="s">
        <v>805</v>
      </c>
    </row>
    <row r="78" spans="1:9">
      <c r="A78" s="521"/>
      <c r="B78" s="523" t="s">
        <v>806</v>
      </c>
      <c r="C78" s="372"/>
      <c r="D78" s="372"/>
      <c r="E78" s="372"/>
      <c r="F78" s="1126"/>
      <c r="G78" s="372"/>
      <c r="H78" s="1091"/>
      <c r="I78" s="372"/>
    </row>
    <row r="79" spans="1:9">
      <c r="A79" s="521"/>
      <c r="B79" s="523" t="s">
        <v>807</v>
      </c>
      <c r="C79" s="372"/>
      <c r="D79" s="372"/>
      <c r="E79" s="372"/>
      <c r="F79" s="1126"/>
      <c r="G79" s="372"/>
      <c r="H79" s="1091"/>
      <c r="I79" s="372"/>
    </row>
    <row r="80" spans="1:9">
      <c r="A80" s="521"/>
      <c r="B80" s="523" t="s">
        <v>808</v>
      </c>
      <c r="C80" s="372"/>
      <c r="D80" s="372"/>
      <c r="E80" s="372"/>
      <c r="F80" s="1126"/>
      <c r="G80" s="372"/>
      <c r="H80" s="1091"/>
      <c r="I80" s="372"/>
    </row>
    <row r="81" spans="1:13" ht="42">
      <c r="A81" s="521"/>
      <c r="B81" s="523" t="s">
        <v>809</v>
      </c>
      <c r="C81" s="372"/>
      <c r="D81" s="372"/>
      <c r="E81" s="372"/>
      <c r="F81" s="1126"/>
      <c r="G81" s="372"/>
      <c r="H81" s="1091"/>
      <c r="I81" s="372"/>
    </row>
    <row r="82" spans="1:13">
      <c r="A82" s="521"/>
      <c r="B82" s="523" t="s">
        <v>810</v>
      </c>
      <c r="C82" s="372"/>
      <c r="D82" s="372"/>
      <c r="E82" s="372"/>
      <c r="F82" s="1126"/>
      <c r="G82" s="372"/>
      <c r="H82" s="1091"/>
      <c r="I82" s="372"/>
    </row>
    <row r="83" spans="1:13" ht="42">
      <c r="A83" s="521"/>
      <c r="B83" s="523" t="s">
        <v>811</v>
      </c>
      <c r="C83" s="372"/>
      <c r="D83" s="372"/>
      <c r="E83" s="372"/>
      <c r="F83" s="1126"/>
      <c r="G83" s="372"/>
      <c r="H83" s="1091"/>
      <c r="I83" s="372"/>
    </row>
    <row r="84" spans="1:13" ht="63">
      <c r="A84" s="521"/>
      <c r="B84" s="523" t="s">
        <v>812</v>
      </c>
      <c r="C84" s="372"/>
      <c r="D84" s="372"/>
      <c r="E84" s="372"/>
      <c r="F84" s="1126"/>
      <c r="G84" s="372"/>
      <c r="H84" s="1091"/>
      <c r="I84" s="372"/>
    </row>
    <row r="85" spans="1:13" ht="42">
      <c r="A85" s="521"/>
      <c r="B85" s="523" t="s">
        <v>813</v>
      </c>
      <c r="C85" s="372"/>
      <c r="D85" s="1098" t="s">
        <v>725</v>
      </c>
      <c r="E85" s="1098"/>
      <c r="F85" s="1099"/>
      <c r="G85" s="1098"/>
      <c r="H85" s="1101" t="s">
        <v>804</v>
      </c>
      <c r="I85" s="1098" t="s">
        <v>597</v>
      </c>
    </row>
    <row r="86" spans="1:13">
      <c r="A86" s="521"/>
      <c r="B86" s="523" t="s">
        <v>814</v>
      </c>
      <c r="C86" s="372"/>
      <c r="D86" s="1098"/>
      <c r="E86" s="1098"/>
      <c r="F86" s="1099"/>
      <c r="G86" s="1098"/>
      <c r="H86" s="1101"/>
      <c r="I86" s="1098"/>
    </row>
    <row r="87" spans="1:13">
      <c r="A87" s="521"/>
      <c r="B87" s="523" t="s">
        <v>815</v>
      </c>
      <c r="C87" s="372"/>
      <c r="D87" s="372"/>
      <c r="E87" s="372"/>
      <c r="F87" s="1126"/>
      <c r="G87" s="372"/>
      <c r="H87" s="1091"/>
      <c r="I87" s="372"/>
    </row>
    <row r="88" spans="1:13">
      <c r="A88" s="521"/>
      <c r="B88" s="523" t="s">
        <v>816</v>
      </c>
      <c r="C88" s="372"/>
      <c r="D88" s="372"/>
      <c r="E88" s="372"/>
      <c r="F88" s="1126"/>
      <c r="G88" s="372"/>
      <c r="H88" s="1091"/>
      <c r="I88" s="372"/>
    </row>
    <row r="89" spans="1:13" ht="42">
      <c r="A89" s="521"/>
      <c r="B89" s="523" t="s">
        <v>817</v>
      </c>
      <c r="C89" s="1098"/>
      <c r="D89" s="1098" t="s">
        <v>795</v>
      </c>
      <c r="E89" s="1098"/>
      <c r="F89" s="1099"/>
      <c r="G89" s="1098"/>
      <c r="H89" s="1101" t="s">
        <v>804</v>
      </c>
      <c r="I89" s="1101" t="s">
        <v>805</v>
      </c>
    </row>
    <row r="90" spans="1:13">
      <c r="A90" s="521"/>
      <c r="B90" s="523" t="s">
        <v>818</v>
      </c>
      <c r="C90" s="1098"/>
      <c r="D90" s="1098" t="s">
        <v>803</v>
      </c>
      <c r="E90" s="1098"/>
      <c r="F90" s="1099"/>
      <c r="G90" s="1098"/>
      <c r="H90" s="1101" t="s">
        <v>733</v>
      </c>
      <c r="I90" s="1101" t="s">
        <v>805</v>
      </c>
    </row>
    <row r="91" spans="1:13" ht="63">
      <c r="A91" s="521"/>
      <c r="B91" s="1133" t="s">
        <v>819</v>
      </c>
      <c r="C91" s="1093"/>
      <c r="D91" s="1093"/>
      <c r="E91" s="1134" t="s">
        <v>820</v>
      </c>
      <c r="F91" s="1094"/>
      <c r="G91" s="1093"/>
      <c r="H91" s="1095"/>
      <c r="I91" s="1093"/>
    </row>
    <row r="92" spans="1:13" ht="84">
      <c r="A92" s="521"/>
      <c r="B92" s="523" t="s">
        <v>821</v>
      </c>
      <c r="C92" s="1098"/>
      <c r="D92" s="1098" t="s">
        <v>725</v>
      </c>
      <c r="E92" s="1098"/>
      <c r="F92" s="1099"/>
      <c r="G92" s="1098"/>
      <c r="H92" s="1100">
        <v>23316</v>
      </c>
      <c r="I92" s="1098" t="s">
        <v>566</v>
      </c>
    </row>
    <row r="93" spans="1:13" ht="72.75" customHeight="1">
      <c r="A93" s="521"/>
      <c r="B93" s="523" t="s">
        <v>822</v>
      </c>
      <c r="C93" s="1098"/>
      <c r="D93" s="1098" t="s">
        <v>725</v>
      </c>
      <c r="E93" s="1098"/>
      <c r="F93" s="1099"/>
      <c r="G93" s="1098"/>
      <c r="H93" s="1101" t="s">
        <v>733</v>
      </c>
      <c r="I93" s="1098" t="s">
        <v>566</v>
      </c>
    </row>
    <row r="94" spans="1:13" ht="40.5" customHeight="1">
      <c r="A94" s="521"/>
      <c r="B94" s="523" t="s">
        <v>823</v>
      </c>
      <c r="C94" s="1098"/>
      <c r="D94" s="1098" t="s">
        <v>695</v>
      </c>
      <c r="E94" s="1098"/>
      <c r="F94" s="1099"/>
      <c r="G94" s="1098"/>
      <c r="H94" s="1101" t="s">
        <v>733</v>
      </c>
      <c r="I94" s="1098" t="s">
        <v>597</v>
      </c>
      <c r="M94" s="1135"/>
    </row>
    <row r="95" spans="1:13" ht="21.75" customHeight="1">
      <c r="A95" s="523"/>
      <c r="B95" s="523" t="s">
        <v>824</v>
      </c>
      <c r="C95" s="1130"/>
      <c r="D95" s="1130" t="s">
        <v>725</v>
      </c>
      <c r="E95" s="1130"/>
      <c r="F95" s="1131"/>
      <c r="G95" s="1130"/>
      <c r="H95" s="1101" t="s">
        <v>733</v>
      </c>
      <c r="I95" s="1130" t="s">
        <v>597</v>
      </c>
    </row>
    <row r="96" spans="1:13" ht="63.75" customHeight="1">
      <c r="A96" s="1110"/>
      <c r="B96" s="520" t="s">
        <v>825</v>
      </c>
      <c r="C96" s="1114"/>
      <c r="D96" s="1114" t="s">
        <v>695</v>
      </c>
      <c r="E96" s="1112"/>
      <c r="F96" s="1113"/>
      <c r="G96" s="1114"/>
      <c r="H96" s="1101" t="s">
        <v>733</v>
      </c>
      <c r="I96" s="1112" t="s">
        <v>767</v>
      </c>
    </row>
    <row r="97" spans="1:9" ht="84">
      <c r="A97" s="521"/>
      <c r="B97" s="1136" t="s">
        <v>826</v>
      </c>
      <c r="C97" s="1093"/>
      <c r="D97" s="1093"/>
      <c r="E97" s="1137" t="s">
        <v>827</v>
      </c>
      <c r="F97" s="1126"/>
      <c r="G97" s="1093"/>
      <c r="H97" s="1095"/>
      <c r="I97" s="1093"/>
    </row>
    <row r="98" spans="1:9" ht="63">
      <c r="A98" s="521"/>
      <c r="B98" s="523" t="s">
        <v>828</v>
      </c>
      <c r="C98" s="1098" t="s">
        <v>829</v>
      </c>
      <c r="D98" s="1098" t="s">
        <v>695</v>
      </c>
      <c r="E98" s="1138"/>
      <c r="F98" s="1099"/>
      <c r="G98" s="1098"/>
      <c r="H98" s="1101" t="s">
        <v>830</v>
      </c>
      <c r="I98" s="1098" t="s">
        <v>597</v>
      </c>
    </row>
    <row r="99" spans="1:9" ht="63">
      <c r="A99" s="521"/>
      <c r="B99" s="523" t="s">
        <v>831</v>
      </c>
      <c r="C99" s="1098"/>
      <c r="D99" s="1098" t="s">
        <v>695</v>
      </c>
      <c r="E99" s="1138"/>
      <c r="F99" s="1099"/>
      <c r="G99" s="1098"/>
      <c r="H99" s="1101" t="s">
        <v>733</v>
      </c>
      <c r="I99" s="1112" t="s">
        <v>767</v>
      </c>
    </row>
    <row r="100" spans="1:9" ht="63">
      <c r="A100" s="521"/>
      <c r="B100" s="1139" t="s">
        <v>832</v>
      </c>
      <c r="C100" s="1098"/>
      <c r="D100" s="1098" t="s">
        <v>695</v>
      </c>
      <c r="E100" s="1138"/>
      <c r="F100" s="1099"/>
      <c r="G100" s="1098"/>
      <c r="H100" s="1101" t="s">
        <v>830</v>
      </c>
      <c r="I100" s="1098" t="s">
        <v>597</v>
      </c>
    </row>
    <row r="101" spans="1:9" ht="42">
      <c r="A101" s="521"/>
      <c r="B101" s="523" t="s">
        <v>833</v>
      </c>
      <c r="C101" s="1098" t="s">
        <v>829</v>
      </c>
      <c r="D101" s="1098" t="s">
        <v>695</v>
      </c>
      <c r="E101" s="1138"/>
      <c r="F101" s="1099"/>
      <c r="G101" s="1098"/>
      <c r="H101" s="1101" t="s">
        <v>733</v>
      </c>
      <c r="I101" s="1098" t="s">
        <v>597</v>
      </c>
    </row>
    <row r="102" spans="1:9">
      <c r="A102" s="521"/>
      <c r="B102" s="1140" t="s">
        <v>834</v>
      </c>
      <c r="C102" s="372"/>
      <c r="D102" s="372"/>
      <c r="E102" s="1141"/>
      <c r="F102" s="1126"/>
      <c r="G102" s="372"/>
      <c r="H102" s="1091"/>
      <c r="I102" s="372"/>
    </row>
    <row r="103" spans="1:9">
      <c r="A103" s="521"/>
      <c r="B103" s="523" t="s">
        <v>835</v>
      </c>
      <c r="C103" s="372"/>
      <c r="D103" s="372"/>
      <c r="E103" s="372"/>
      <c r="F103" s="1126"/>
      <c r="G103" s="372"/>
      <c r="H103" s="1091"/>
      <c r="I103" s="372"/>
    </row>
    <row r="104" spans="1:9">
      <c r="A104" s="521"/>
      <c r="B104" s="523" t="s">
        <v>836</v>
      </c>
      <c r="C104" s="372"/>
      <c r="D104" s="372"/>
      <c r="E104" s="372"/>
      <c r="F104" s="1126"/>
      <c r="G104" s="372"/>
      <c r="H104" s="1091"/>
      <c r="I104" s="372"/>
    </row>
    <row r="105" spans="1:9">
      <c r="A105" s="521"/>
      <c r="B105" s="523" t="s">
        <v>837</v>
      </c>
      <c r="C105" s="372"/>
      <c r="D105" s="372"/>
      <c r="E105" s="372"/>
      <c r="F105" s="1126"/>
      <c r="G105" s="372"/>
      <c r="H105" s="1091"/>
      <c r="I105" s="372"/>
    </row>
    <row r="106" spans="1:9">
      <c r="A106" s="521"/>
      <c r="B106" s="523" t="s">
        <v>838</v>
      </c>
      <c r="C106" s="372"/>
      <c r="D106" s="372"/>
      <c r="E106" s="372"/>
      <c r="F106" s="1126"/>
      <c r="G106" s="372"/>
      <c r="H106" s="1091"/>
      <c r="I106" s="372"/>
    </row>
    <row r="107" spans="1:9">
      <c r="A107" s="521"/>
      <c r="B107" s="523" t="s">
        <v>839</v>
      </c>
      <c r="C107" s="372"/>
      <c r="D107" s="372"/>
      <c r="E107" s="372"/>
      <c r="F107" s="1126"/>
      <c r="G107" s="372"/>
      <c r="H107" s="1091"/>
      <c r="I107" s="372"/>
    </row>
    <row r="108" spans="1:9" ht="63">
      <c r="A108" s="521"/>
      <c r="B108" s="523" t="s">
        <v>840</v>
      </c>
      <c r="C108" s="1098"/>
      <c r="D108" s="1098" t="s">
        <v>695</v>
      </c>
      <c r="E108" s="1098"/>
      <c r="F108" s="1099"/>
      <c r="G108" s="1098"/>
      <c r="H108" s="1101" t="s">
        <v>733</v>
      </c>
      <c r="I108" s="1098" t="s">
        <v>597</v>
      </c>
    </row>
    <row r="109" spans="1:9" ht="63">
      <c r="A109" s="521"/>
      <c r="B109" s="523" t="s">
        <v>841</v>
      </c>
      <c r="C109" s="1098"/>
      <c r="D109" s="1098" t="s">
        <v>695</v>
      </c>
      <c r="E109" s="1098"/>
      <c r="F109" s="1099"/>
      <c r="G109" s="1098"/>
      <c r="H109" s="1101" t="s">
        <v>733</v>
      </c>
      <c r="I109" s="1098" t="s">
        <v>597</v>
      </c>
    </row>
    <row r="110" spans="1:9" ht="42">
      <c r="A110" s="523"/>
      <c r="B110" s="1092" t="s">
        <v>842</v>
      </c>
      <c r="C110" s="1127"/>
      <c r="D110" s="1093"/>
      <c r="E110" s="1142" t="s">
        <v>843</v>
      </c>
      <c r="F110" s="1143"/>
      <c r="G110" s="1127"/>
      <c r="H110" s="1128"/>
      <c r="I110" s="1127"/>
    </row>
    <row r="111" spans="1:9" ht="84">
      <c r="A111" s="523"/>
      <c r="B111" s="523" t="s">
        <v>844</v>
      </c>
      <c r="C111" s="1130"/>
      <c r="D111" s="1130" t="s">
        <v>795</v>
      </c>
      <c r="E111" s="1130"/>
      <c r="F111" s="1131"/>
      <c r="G111" s="1130"/>
      <c r="H111" s="1100">
        <v>23316</v>
      </c>
      <c r="I111" s="1112" t="s">
        <v>760</v>
      </c>
    </row>
    <row r="112" spans="1:9" ht="63">
      <c r="A112" s="523"/>
      <c r="B112" s="523" t="s">
        <v>845</v>
      </c>
      <c r="C112" s="1130"/>
      <c r="D112" s="1130" t="s">
        <v>795</v>
      </c>
      <c r="E112" s="1130"/>
      <c r="F112" s="1131"/>
      <c r="G112" s="1130"/>
      <c r="H112" s="1101" t="s">
        <v>733</v>
      </c>
      <c r="I112" s="1112" t="s">
        <v>760</v>
      </c>
    </row>
    <row r="113" spans="1:9" ht="42">
      <c r="A113" s="523"/>
      <c r="B113" s="523" t="s">
        <v>846</v>
      </c>
      <c r="C113" s="1130"/>
      <c r="D113" s="1098" t="s">
        <v>695</v>
      </c>
      <c r="E113" s="1130"/>
      <c r="F113" s="1131"/>
      <c r="G113" s="1130"/>
      <c r="H113" s="1101" t="s">
        <v>847</v>
      </c>
      <c r="I113" s="1112" t="s">
        <v>767</v>
      </c>
    </row>
    <row r="114" spans="1:9" ht="42">
      <c r="A114" s="523"/>
      <c r="B114" s="1092" t="s">
        <v>848</v>
      </c>
      <c r="C114" s="1127"/>
      <c r="D114" s="1127"/>
      <c r="E114" s="1127"/>
      <c r="F114" s="1094"/>
      <c r="G114" s="1127"/>
      <c r="H114" s="1128"/>
      <c r="I114" s="1127"/>
    </row>
    <row r="115" spans="1:9" ht="63">
      <c r="A115" s="523"/>
      <c r="B115" s="523" t="s">
        <v>849</v>
      </c>
      <c r="C115" s="1130" t="s">
        <v>611</v>
      </c>
      <c r="D115" s="1130" t="s">
        <v>725</v>
      </c>
      <c r="E115" s="1130" t="s">
        <v>850</v>
      </c>
      <c r="F115" s="1131"/>
      <c r="G115" s="1130"/>
      <c r="H115" s="1101" t="s">
        <v>733</v>
      </c>
      <c r="I115" s="1098" t="s">
        <v>597</v>
      </c>
    </row>
    <row r="116" spans="1:9" ht="63">
      <c r="A116" s="524"/>
      <c r="B116" s="524" t="s">
        <v>851</v>
      </c>
      <c r="C116" s="1144"/>
      <c r="D116" s="1145" t="s">
        <v>725</v>
      </c>
      <c r="E116" s="1145"/>
      <c r="F116" s="1146"/>
      <c r="G116" s="1145"/>
      <c r="H116" s="1147" t="s">
        <v>733</v>
      </c>
      <c r="I116" s="1148" t="s">
        <v>597</v>
      </c>
    </row>
    <row r="117" spans="1:9">
      <c r="A117" s="3"/>
      <c r="B117" s="946"/>
      <c r="C117" s="2"/>
      <c r="D117" s="2"/>
      <c r="E117" s="1020" t="s">
        <v>579</v>
      </c>
      <c r="F117" s="1090">
        <f>F31+F38+F76+F77</f>
        <v>27500</v>
      </c>
      <c r="G117" s="1020" t="s">
        <v>319</v>
      </c>
      <c r="H117" s="1149"/>
      <c r="I117" s="2"/>
    </row>
  </sheetData>
  <mergeCells count="9">
    <mergeCell ref="A1:I1"/>
    <mergeCell ref="A2:I2"/>
    <mergeCell ref="A24:A25"/>
    <mergeCell ref="B24:B25"/>
    <mergeCell ref="C24:C25"/>
    <mergeCell ref="D24:D25"/>
    <mergeCell ref="E24:E25"/>
    <mergeCell ref="F24:G24"/>
    <mergeCell ref="H24:H25"/>
  </mergeCells>
  <printOptions horizontalCentered="1" verticalCentered="1"/>
  <pageMargins left="0.11811023622047245" right="0.11811023622047245" top="0.15748031496062992" bottom="0.15748031496062992" header="0" footer="0"/>
  <pageSetup paperSize="9"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25" zoomScale="136" zoomScaleNormal="136" workbookViewId="0">
      <selection activeCell="E61" sqref="E61"/>
    </sheetView>
  </sheetViews>
  <sheetFormatPr defaultColWidth="9" defaultRowHeight="18.75"/>
  <cols>
    <col min="1" max="1" width="5" style="231" customWidth="1"/>
    <col min="2" max="2" width="41" style="2676" customWidth="1"/>
    <col min="3" max="3" width="23" style="231" customWidth="1"/>
    <col min="4" max="4" width="11.625" style="231" bestFit="1" customWidth="1"/>
    <col min="5" max="5" width="13.125" style="231" customWidth="1"/>
    <col min="6" max="6" width="6.375" style="231" customWidth="1"/>
    <col min="7" max="7" width="6.25" style="231" customWidth="1"/>
    <col min="8" max="8" width="12.125" style="231" customWidth="1"/>
    <col min="9" max="9" width="9.625" style="231" customWidth="1"/>
    <col min="10" max="16384" width="9" style="231"/>
  </cols>
  <sheetData>
    <row r="1" spans="1:9" ht="21">
      <c r="A1" s="3157" t="s">
        <v>335</v>
      </c>
      <c r="B1" s="3157"/>
      <c r="C1" s="3157"/>
      <c r="D1" s="3157"/>
      <c r="E1" s="3157"/>
      <c r="F1" s="3157"/>
      <c r="G1" s="3157"/>
      <c r="H1" s="3157"/>
      <c r="I1" s="3157"/>
    </row>
    <row r="2" spans="1:9">
      <c r="A2" s="3158" t="s">
        <v>1885</v>
      </c>
      <c r="B2" s="3158"/>
      <c r="C2" s="3158"/>
      <c r="D2" s="3158"/>
      <c r="E2" s="3158"/>
      <c r="F2" s="3158"/>
      <c r="G2" s="3158"/>
      <c r="H2" s="3158"/>
      <c r="I2" s="3158"/>
    </row>
    <row r="3" spans="1:9">
      <c r="A3" s="232" t="s">
        <v>1886</v>
      </c>
      <c r="B3" s="661"/>
    </row>
    <row r="4" spans="1:9">
      <c r="A4" s="232" t="s">
        <v>6194</v>
      </c>
      <c r="B4" s="661"/>
    </row>
    <row r="5" spans="1:9">
      <c r="A5" s="232" t="s">
        <v>329</v>
      </c>
      <c r="B5" s="661"/>
    </row>
    <row r="6" spans="1:9">
      <c r="A6" s="232"/>
      <c r="B6" s="1527" t="s">
        <v>5197</v>
      </c>
    </row>
    <row r="7" spans="1:9">
      <c r="A7" s="232"/>
      <c r="B7" s="661" t="s">
        <v>6195</v>
      </c>
    </row>
    <row r="8" spans="1:9">
      <c r="A8" s="232" t="s">
        <v>332</v>
      </c>
      <c r="B8" s="661"/>
    </row>
    <row r="9" spans="1:9">
      <c r="A9" s="238"/>
      <c r="B9" s="662" t="s">
        <v>1887</v>
      </c>
    </row>
    <row r="10" spans="1:9" ht="20.45" customHeight="1">
      <c r="A10" s="238"/>
      <c r="B10" s="2674" t="s">
        <v>1888</v>
      </c>
    </row>
    <row r="11" spans="1:9" ht="9" customHeight="1">
      <c r="A11" s="232"/>
      <c r="B11" s="661"/>
    </row>
    <row r="12" spans="1:9" ht="18" customHeight="1">
      <c r="A12" s="3155" t="s">
        <v>0</v>
      </c>
      <c r="B12" s="3189" t="s">
        <v>325</v>
      </c>
      <c r="C12" s="3155" t="s">
        <v>326</v>
      </c>
      <c r="D12" s="3155" t="s">
        <v>1</v>
      </c>
      <c r="E12" s="3155" t="s">
        <v>327</v>
      </c>
      <c r="F12" s="3162" t="s">
        <v>2</v>
      </c>
      <c r="G12" s="3162"/>
      <c r="H12" s="3163" t="s">
        <v>328</v>
      </c>
      <c r="I12" s="3155" t="s">
        <v>5</v>
      </c>
    </row>
    <row r="13" spans="1:9" ht="18" customHeight="1">
      <c r="A13" s="3156"/>
      <c r="B13" s="3190"/>
      <c r="C13" s="3156"/>
      <c r="D13" s="3156"/>
      <c r="E13" s="3156"/>
      <c r="F13" s="2669" t="s">
        <v>3</v>
      </c>
      <c r="G13" s="2669" t="s">
        <v>4</v>
      </c>
      <c r="H13" s="3164"/>
      <c r="I13" s="3156"/>
    </row>
    <row r="14" spans="1:9">
      <c r="A14" s="82">
        <v>1</v>
      </c>
      <c r="B14" s="663" t="s">
        <v>4174</v>
      </c>
      <c r="C14" s="82"/>
      <c r="D14" s="82"/>
      <c r="E14" s="82"/>
      <c r="F14" s="1528"/>
      <c r="G14" s="1528"/>
      <c r="H14" s="82"/>
      <c r="I14" s="82"/>
    </row>
    <row r="15" spans="1:9">
      <c r="A15" s="80"/>
      <c r="B15" s="663" t="s">
        <v>6196</v>
      </c>
      <c r="C15" s="82"/>
      <c r="D15" s="82"/>
      <c r="E15" s="82"/>
      <c r="F15" s="82"/>
      <c r="G15" s="82"/>
      <c r="H15" s="2670" t="s">
        <v>1889</v>
      </c>
      <c r="I15" s="82" t="s">
        <v>1913</v>
      </c>
    </row>
    <row r="16" spans="1:9">
      <c r="A16" s="80"/>
      <c r="B16" s="664" t="s">
        <v>6197</v>
      </c>
      <c r="C16" s="2670" t="s">
        <v>5200</v>
      </c>
      <c r="D16" s="82" t="s">
        <v>40</v>
      </c>
      <c r="E16" s="82" t="s">
        <v>6198</v>
      </c>
      <c r="F16" s="1529">
        <v>27000</v>
      </c>
      <c r="G16" s="82" t="s">
        <v>319</v>
      </c>
      <c r="H16" s="2670"/>
      <c r="I16" s="82"/>
    </row>
    <row r="17" spans="1:9">
      <c r="A17" s="80"/>
      <c r="B17" s="664" t="s">
        <v>5201</v>
      </c>
      <c r="C17" s="2670" t="s">
        <v>5202</v>
      </c>
      <c r="D17" s="82" t="s">
        <v>1892</v>
      </c>
      <c r="E17" s="82" t="s">
        <v>6199</v>
      </c>
      <c r="F17" s="1529"/>
      <c r="G17" s="82"/>
      <c r="H17" s="2670"/>
      <c r="I17" s="82"/>
    </row>
    <row r="18" spans="1:9">
      <c r="A18" s="80"/>
      <c r="B18" s="664" t="s">
        <v>6200</v>
      </c>
      <c r="C18" s="2670" t="s">
        <v>5203</v>
      </c>
      <c r="D18" s="82"/>
      <c r="E18" s="82" t="s">
        <v>6201</v>
      </c>
      <c r="F18" s="82"/>
      <c r="G18" s="82"/>
      <c r="H18" s="2670"/>
      <c r="I18" s="82"/>
    </row>
    <row r="19" spans="1:9">
      <c r="A19" s="665"/>
      <c r="B19" s="666" t="s">
        <v>6202</v>
      </c>
      <c r="C19" s="352" t="s">
        <v>5198</v>
      </c>
      <c r="D19" s="350" t="s">
        <v>40</v>
      </c>
      <c r="E19" s="350" t="s">
        <v>458</v>
      </c>
      <c r="F19" s="1530">
        <v>0</v>
      </c>
      <c r="G19" s="350" t="s">
        <v>1890</v>
      </c>
      <c r="H19" s="350"/>
      <c r="I19" s="350"/>
    </row>
    <row r="20" spans="1:9">
      <c r="A20" s="80"/>
      <c r="B20" s="664" t="s">
        <v>1891</v>
      </c>
      <c r="C20" s="2670" t="s">
        <v>5199</v>
      </c>
      <c r="D20" s="82" t="s">
        <v>1898</v>
      </c>
      <c r="E20" s="82"/>
      <c r="F20" s="1529"/>
      <c r="G20" s="82"/>
      <c r="H20" s="82"/>
      <c r="I20" s="82"/>
    </row>
    <row r="21" spans="1:9" ht="37.5">
      <c r="A21" s="667"/>
      <c r="B21" s="668" t="s">
        <v>6203</v>
      </c>
      <c r="C21" s="334"/>
      <c r="D21" s="669"/>
      <c r="E21" s="669"/>
      <c r="F21" s="669"/>
      <c r="G21" s="669"/>
      <c r="H21" s="669"/>
      <c r="I21" s="669"/>
    </row>
    <row r="22" spans="1:9">
      <c r="A22" s="665"/>
      <c r="B22" s="666" t="s">
        <v>6204</v>
      </c>
      <c r="C22" s="1531"/>
      <c r="D22" s="350"/>
      <c r="E22" s="350"/>
      <c r="F22" s="350"/>
      <c r="G22" s="350"/>
      <c r="H22" s="352"/>
      <c r="I22" s="350"/>
    </row>
    <row r="23" spans="1:9">
      <c r="A23" s="80"/>
      <c r="B23" s="664" t="s">
        <v>6205</v>
      </c>
      <c r="C23" s="82" t="s">
        <v>6206</v>
      </c>
      <c r="D23" s="2670"/>
      <c r="E23" s="82" t="s">
        <v>6207</v>
      </c>
      <c r="F23" s="82"/>
      <c r="G23" s="82"/>
      <c r="H23" s="2670" t="s">
        <v>1889</v>
      </c>
      <c r="I23" s="82" t="s">
        <v>6208</v>
      </c>
    </row>
    <row r="24" spans="1:9">
      <c r="A24" s="80"/>
      <c r="B24" s="664" t="s">
        <v>1893</v>
      </c>
      <c r="C24" s="2670" t="s">
        <v>6209</v>
      </c>
      <c r="D24" s="2670" t="s">
        <v>40</v>
      </c>
      <c r="E24" s="82" t="s">
        <v>6210</v>
      </c>
      <c r="F24" s="82"/>
      <c r="G24" s="82"/>
      <c r="H24" s="2670"/>
      <c r="I24" s="82"/>
    </row>
    <row r="25" spans="1:9">
      <c r="A25" s="80"/>
      <c r="B25" s="664" t="s">
        <v>1894</v>
      </c>
      <c r="C25" s="2670" t="s">
        <v>6211</v>
      </c>
      <c r="D25" s="2670"/>
      <c r="E25" s="82" t="s">
        <v>6212</v>
      </c>
      <c r="F25" s="82"/>
      <c r="G25" s="82"/>
      <c r="H25" s="2670"/>
      <c r="I25" s="82"/>
    </row>
    <row r="26" spans="1:9">
      <c r="A26" s="80"/>
      <c r="B26" s="664" t="s">
        <v>1895</v>
      </c>
      <c r="C26" s="2670"/>
      <c r="D26" s="2670"/>
      <c r="E26" s="82" t="s">
        <v>6213</v>
      </c>
      <c r="F26" s="82"/>
      <c r="G26" s="82"/>
      <c r="H26" s="2670"/>
      <c r="I26" s="82"/>
    </row>
    <row r="27" spans="1:9">
      <c r="A27" s="80"/>
      <c r="B27" s="664" t="s">
        <v>6214</v>
      </c>
      <c r="C27" s="1532"/>
      <c r="D27" s="82"/>
      <c r="E27" s="82" t="s">
        <v>6215</v>
      </c>
      <c r="F27" s="82"/>
      <c r="G27" s="82"/>
      <c r="H27" s="82"/>
      <c r="I27" s="82"/>
    </row>
    <row r="28" spans="1:9" ht="37.5">
      <c r="A28" s="80"/>
      <c r="B28" s="664" t="s">
        <v>6216</v>
      </c>
      <c r="C28" s="1532"/>
      <c r="D28" s="82" t="s">
        <v>6217</v>
      </c>
      <c r="E28" s="82"/>
      <c r="F28" s="82"/>
      <c r="G28" s="82"/>
      <c r="H28" s="82"/>
      <c r="I28" s="82"/>
    </row>
    <row r="29" spans="1:9">
      <c r="A29" s="665"/>
      <c r="B29" s="666" t="s">
        <v>6218</v>
      </c>
      <c r="C29" s="352" t="s">
        <v>6219</v>
      </c>
      <c r="D29" s="350"/>
      <c r="E29" s="350" t="s">
        <v>3372</v>
      </c>
      <c r="F29" s="350"/>
      <c r="G29" s="350"/>
      <c r="H29" s="352" t="s">
        <v>1889</v>
      </c>
      <c r="I29" s="350" t="s">
        <v>1913</v>
      </c>
    </row>
    <row r="30" spans="1:9">
      <c r="A30" s="80"/>
      <c r="B30" s="664" t="s">
        <v>5204</v>
      </c>
      <c r="C30" s="2670"/>
      <c r="D30" s="82" t="s">
        <v>40</v>
      </c>
      <c r="E30" s="82" t="s">
        <v>5205</v>
      </c>
      <c r="F30" s="82"/>
      <c r="G30" s="82"/>
      <c r="H30" s="82"/>
      <c r="I30" s="82"/>
    </row>
    <row r="31" spans="1:9">
      <c r="A31" s="80"/>
      <c r="B31" s="664" t="s">
        <v>5206</v>
      </c>
      <c r="C31" s="2670"/>
      <c r="D31" s="82"/>
      <c r="E31" s="82" t="s">
        <v>5207</v>
      </c>
      <c r="F31" s="82"/>
      <c r="G31" s="82"/>
      <c r="H31" s="82"/>
      <c r="I31" s="82"/>
    </row>
    <row r="32" spans="1:9">
      <c r="A32" s="667"/>
      <c r="B32" s="668" t="s">
        <v>5208</v>
      </c>
      <c r="C32" s="1533"/>
      <c r="D32" s="669"/>
      <c r="E32" s="669" t="s">
        <v>6220</v>
      </c>
      <c r="F32" s="669"/>
      <c r="G32" s="669"/>
      <c r="H32" s="669"/>
      <c r="I32" s="669"/>
    </row>
    <row r="33" spans="1:9">
      <c r="A33" s="80"/>
      <c r="B33" s="664" t="s">
        <v>6221</v>
      </c>
      <c r="C33" s="82"/>
      <c r="D33" s="2670"/>
      <c r="E33" s="82"/>
      <c r="F33" s="82"/>
      <c r="G33" s="82"/>
      <c r="H33" s="82"/>
      <c r="I33" s="82"/>
    </row>
    <row r="34" spans="1:9">
      <c r="A34" s="80"/>
      <c r="B34" s="664" t="s">
        <v>1896</v>
      </c>
      <c r="C34" s="82" t="s">
        <v>1897</v>
      </c>
      <c r="D34" s="82" t="s">
        <v>1898</v>
      </c>
      <c r="E34" s="82" t="s">
        <v>1901</v>
      </c>
      <c r="F34" s="82"/>
      <c r="G34" s="82"/>
      <c r="H34" s="2670" t="s">
        <v>1889</v>
      </c>
      <c r="I34" s="82" t="s">
        <v>1913</v>
      </c>
    </row>
    <row r="35" spans="1:9" ht="18.75" customHeight="1">
      <c r="A35" s="80"/>
      <c r="B35" s="664" t="s">
        <v>5209</v>
      </c>
      <c r="C35" s="82" t="s">
        <v>1899</v>
      </c>
      <c r="D35" s="82" t="s">
        <v>40</v>
      </c>
      <c r="E35" s="82" t="s">
        <v>1902</v>
      </c>
      <c r="F35" s="82"/>
      <c r="G35" s="82"/>
      <c r="H35" s="2670"/>
      <c r="I35" s="82"/>
    </row>
    <row r="36" spans="1:9" ht="18.75" customHeight="1">
      <c r="A36" s="80"/>
      <c r="B36" s="664" t="s">
        <v>5210</v>
      </c>
      <c r="C36" s="82"/>
      <c r="D36" s="82"/>
      <c r="E36" s="82" t="s">
        <v>6222</v>
      </c>
      <c r="F36" s="82"/>
      <c r="G36" s="82"/>
      <c r="H36" s="2670"/>
      <c r="I36" s="82"/>
    </row>
    <row r="37" spans="1:9">
      <c r="A37" s="80"/>
      <c r="B37" s="664" t="s">
        <v>5211</v>
      </c>
      <c r="C37" s="82"/>
      <c r="D37" s="82"/>
      <c r="E37" s="82" t="s">
        <v>6223</v>
      </c>
      <c r="F37" s="82"/>
      <c r="G37" s="82"/>
      <c r="H37" s="2670"/>
      <c r="I37" s="82"/>
    </row>
    <row r="38" spans="1:9">
      <c r="A38" s="82"/>
      <c r="B38" s="664" t="s">
        <v>6224</v>
      </c>
      <c r="C38" s="82"/>
      <c r="D38" s="82"/>
      <c r="E38" s="82" t="s">
        <v>6225</v>
      </c>
      <c r="F38" s="82"/>
      <c r="G38" s="82"/>
      <c r="H38" s="2670"/>
      <c r="I38" s="82"/>
    </row>
    <row r="39" spans="1:9">
      <c r="A39" s="80"/>
      <c r="B39" s="664" t="s">
        <v>1900</v>
      </c>
      <c r="C39" s="82"/>
      <c r="D39" s="82"/>
      <c r="E39" s="82"/>
      <c r="F39" s="82"/>
      <c r="G39" s="82"/>
      <c r="H39" s="2670"/>
      <c r="I39" s="82"/>
    </row>
    <row r="40" spans="1:9">
      <c r="A40" s="80"/>
      <c r="B40" s="664" t="s">
        <v>6226</v>
      </c>
      <c r="C40" s="82"/>
      <c r="D40" s="82"/>
      <c r="E40" s="82"/>
      <c r="F40" s="82"/>
      <c r="G40" s="82"/>
      <c r="H40" s="82"/>
      <c r="I40" s="82"/>
    </row>
    <row r="41" spans="1:9">
      <c r="A41" s="80"/>
      <c r="B41" s="664" t="s">
        <v>1903</v>
      </c>
      <c r="C41" s="82"/>
      <c r="D41" s="82"/>
      <c r="E41" s="82"/>
      <c r="F41" s="82"/>
      <c r="G41" s="82"/>
      <c r="H41" s="2670"/>
      <c r="I41" s="82"/>
    </row>
    <row r="42" spans="1:9">
      <c r="A42" s="80"/>
      <c r="B42" s="664" t="s">
        <v>1904</v>
      </c>
      <c r="C42" s="82"/>
      <c r="D42" s="82"/>
      <c r="E42" s="82"/>
      <c r="F42" s="82"/>
      <c r="G42" s="82"/>
      <c r="H42" s="82"/>
      <c r="I42" s="82"/>
    </row>
    <row r="43" spans="1:9">
      <c r="A43" s="264"/>
      <c r="B43" s="670" t="s">
        <v>5212</v>
      </c>
      <c r="C43" s="671"/>
      <c r="D43" s="671"/>
      <c r="E43" s="671"/>
      <c r="F43" s="671"/>
      <c r="G43" s="671"/>
      <c r="H43" s="671"/>
      <c r="I43" s="671"/>
    </row>
    <row r="44" spans="1:9">
      <c r="A44" s="262"/>
      <c r="B44" s="672" t="s">
        <v>1905</v>
      </c>
      <c r="C44" s="2670"/>
      <c r="D44" s="2670"/>
      <c r="E44" s="2670"/>
      <c r="F44" s="2670"/>
      <c r="G44" s="2670"/>
      <c r="H44" s="2670"/>
      <c r="I44" s="2670"/>
    </row>
    <row r="45" spans="1:9">
      <c r="A45" s="262"/>
      <c r="B45" s="672" t="s">
        <v>1906</v>
      </c>
      <c r="C45" s="2670"/>
      <c r="D45" s="2670"/>
      <c r="E45" s="2670"/>
      <c r="F45" s="2670"/>
      <c r="G45" s="2670"/>
      <c r="H45" s="2670"/>
      <c r="I45" s="2670"/>
    </row>
    <row r="46" spans="1:9">
      <c r="A46" s="262"/>
      <c r="B46" s="672" t="s">
        <v>6227</v>
      </c>
      <c r="C46" s="2670"/>
      <c r="D46" s="2670"/>
      <c r="E46" s="2670"/>
      <c r="F46" s="2670"/>
      <c r="G46" s="2670"/>
      <c r="H46" s="2670"/>
      <c r="I46" s="2670"/>
    </row>
    <row r="47" spans="1:9">
      <c r="A47" s="262"/>
      <c r="B47" s="672" t="s">
        <v>1907</v>
      </c>
      <c r="C47" s="2670"/>
      <c r="D47" s="2670"/>
      <c r="E47" s="2670"/>
      <c r="F47" s="2670"/>
      <c r="G47" s="2670"/>
      <c r="H47" s="2670"/>
      <c r="I47" s="2670"/>
    </row>
    <row r="48" spans="1:9">
      <c r="A48" s="368"/>
      <c r="B48" s="2675" t="s">
        <v>6228</v>
      </c>
      <c r="C48" s="352"/>
      <c r="D48" s="352"/>
      <c r="E48" s="352"/>
      <c r="F48" s="352"/>
      <c r="G48" s="352"/>
      <c r="H48" s="352"/>
      <c r="I48" s="352"/>
    </row>
    <row r="49" spans="1:9">
      <c r="A49" s="262"/>
      <c r="B49" s="672" t="s">
        <v>6229</v>
      </c>
      <c r="C49" s="2670" t="s">
        <v>1910</v>
      </c>
      <c r="D49" s="2670" t="s">
        <v>40</v>
      </c>
      <c r="E49" s="2670" t="s">
        <v>1582</v>
      </c>
      <c r="F49" s="673">
        <v>4200</v>
      </c>
      <c r="G49" s="2670" t="s">
        <v>319</v>
      </c>
      <c r="H49" s="2670" t="s">
        <v>1516</v>
      </c>
      <c r="I49" s="82" t="s">
        <v>1913</v>
      </c>
    </row>
    <row r="50" spans="1:9">
      <c r="A50" s="262"/>
      <c r="B50" s="672" t="s">
        <v>1911</v>
      </c>
      <c r="C50" s="2670" t="s">
        <v>390</v>
      </c>
      <c r="D50" s="2670"/>
      <c r="E50" s="2670"/>
      <c r="F50" s="2670"/>
      <c r="G50" s="2670"/>
      <c r="H50" s="2670"/>
      <c r="I50" s="2670"/>
    </row>
    <row r="51" spans="1:9">
      <c r="A51" s="262"/>
      <c r="B51" s="672" t="s">
        <v>5213</v>
      </c>
      <c r="C51" s="2670"/>
      <c r="D51" s="2670"/>
      <c r="E51" s="2670"/>
      <c r="F51" s="2670"/>
      <c r="G51" s="2670"/>
      <c r="H51" s="2670"/>
      <c r="I51" s="2670"/>
    </row>
    <row r="52" spans="1:9">
      <c r="A52" s="262"/>
      <c r="B52" s="672" t="s">
        <v>5214</v>
      </c>
      <c r="C52" s="2670"/>
      <c r="D52" s="2670"/>
      <c r="E52" s="2670"/>
      <c r="F52" s="2670"/>
      <c r="G52" s="2670"/>
      <c r="H52" s="2670"/>
      <c r="I52" s="2670"/>
    </row>
    <row r="53" spans="1:9">
      <c r="A53" s="265"/>
      <c r="B53" s="674" t="s">
        <v>5215</v>
      </c>
      <c r="C53" s="2671"/>
      <c r="D53" s="2671"/>
      <c r="E53" s="2671"/>
      <c r="F53" s="2671"/>
      <c r="G53" s="2671"/>
      <c r="H53" s="2671"/>
      <c r="I53" s="2671"/>
    </row>
    <row r="54" spans="1:9">
      <c r="E54" s="1535" t="s">
        <v>1912</v>
      </c>
      <c r="F54" s="1535">
        <f>SUM(F14:F53)</f>
        <v>31200</v>
      </c>
      <c r="G54" s="272" t="s">
        <v>319</v>
      </c>
    </row>
  </sheetData>
  <mergeCells count="10">
    <mergeCell ref="A1:I1"/>
    <mergeCell ref="A2:I2"/>
    <mergeCell ref="A12:A13"/>
    <mergeCell ref="B12:B13"/>
    <mergeCell ref="C12:C13"/>
    <mergeCell ref="D12:D13"/>
    <mergeCell ref="E12:E13"/>
    <mergeCell ref="F12:G12"/>
    <mergeCell ref="H12:H13"/>
    <mergeCell ref="I12:I13"/>
  </mergeCells>
  <printOptions horizontalCentered="1" verticalCentered="1"/>
  <pageMargins left="0.19685039370078741" right="0.19685039370078741" top="0.19685039370078741" bottom="0.19685039370078741" header="0" footer="0"/>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46</vt:i4>
      </vt:variant>
      <vt:variant>
        <vt:lpstr>ช่วงที่มีชื่อ</vt:lpstr>
      </vt:variant>
      <vt:variant>
        <vt:i4>2</vt:i4>
      </vt:variant>
    </vt:vector>
  </HeadingPairs>
  <TitlesOfParts>
    <vt:vector size="48" baseType="lpstr">
      <vt:lpstr>สรุปโครงการ</vt:lpstr>
      <vt:lpstr>ย.1แม่และเด็ก</vt:lpstr>
      <vt:lpstr>ย.1ปฐมวัย</vt:lpstr>
      <vt:lpstr>ย.1วัยรุ่น</vt:lpstr>
      <vt:lpstr>ย.1วัยทำงาน</vt:lpstr>
      <vt:lpstr>ย.1ผู้สูงอายุ</vt:lpstr>
      <vt:lpstr>ย.1บูรณาการ2อ.วัยทำงาน </vt:lpstr>
      <vt:lpstr>ย.2 RDU</vt:lpstr>
      <vt:lpstr>ย.2แผนไทย</vt:lpstr>
      <vt:lpstr>ย.2 TB</vt:lpstr>
      <vt:lpstr>ย.2COC</vt:lpstr>
      <vt:lpstr>ย.2DM,HT</vt:lpstr>
      <vt:lpstr>ย.2 สาขาไต</vt:lpstr>
      <vt:lpstr>ย.2 รพสต.ติดดาว</vt:lpstr>
      <vt:lpstr>ย.2 พชอ.</vt:lpstr>
      <vt:lpstr>ย.2 Stroke</vt:lpstr>
      <vt:lpstr>ย.2 PCU</vt:lpstr>
      <vt:lpstr>ย.2กัญชา</vt:lpstr>
      <vt:lpstr>ย.3บุคลากรเป็นเลิศ</vt:lpstr>
      <vt:lpstr>ย.3วิจัย</vt:lpstr>
      <vt:lpstr>ย.4CFO</vt:lpstr>
      <vt:lpstr>ย.4 ITA</vt:lpstr>
      <vt:lpstr>ย.4HA</vt:lpstr>
      <vt:lpstr>ย.4IT</vt:lpstr>
      <vt:lpstr>ย.4 PMQA</vt:lpstr>
      <vt:lpstr>แก้ไขปัญหา งานควบคุมโรค</vt:lpstr>
      <vt:lpstr>งานประจำ แผนงานฯ</vt:lpstr>
      <vt:lpstr>งานประจำ พอสว.</vt:lpstr>
      <vt:lpstr>งานประจำ คลังยาและบริการ</vt:lpstr>
      <vt:lpstr>งานประจำ คบส.</vt:lpstr>
      <vt:lpstr>งานประจำ ทันตฯ</vt:lpstr>
      <vt:lpstr>งานประจำ องค์กรพยาบาล</vt:lpstr>
      <vt:lpstr>งานประจำ IC</vt:lpstr>
      <vt:lpstr>งานประจำ ER</vt:lpstr>
      <vt:lpstr>งานประจำ LAB</vt:lpstr>
      <vt:lpstr>งานประจำ รังสี</vt:lpstr>
      <vt:lpstr>งานประจำ วัยทำงาน</vt:lpstr>
      <vt:lpstr>งานประจำ ผู้สูงอายุ</vt:lpstr>
      <vt:lpstr>งานประจำ ภาคประชาชน</vt:lpstr>
      <vt:lpstr>งานประจำ สุขภาพจิต</vt:lpstr>
      <vt:lpstr>งานประจำ วัยเรียน</vt:lpstr>
      <vt:lpstr>งานประจำ ยาเสพติด</vt:lpstr>
      <vt:lpstr>งานประจำHR</vt:lpstr>
      <vt:lpstr>งานประจำENV</vt:lpstr>
      <vt:lpstr>ครุภัณฑ์</vt:lpstr>
      <vt:lpstr>pcc</vt:lpstr>
      <vt:lpstr>ย.2แผนไทย!Print_Titles</vt:lpstr>
      <vt:lpstr>สรุปโครงการ!Print_Titles</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lpho</dc:creator>
  <cp:lastModifiedBy>Asus</cp:lastModifiedBy>
  <cp:lastPrinted>2020-10-22T05:47:41Z</cp:lastPrinted>
  <dcterms:created xsi:type="dcterms:W3CDTF">2017-08-25T03:02:38Z</dcterms:created>
  <dcterms:modified xsi:type="dcterms:W3CDTF">2020-12-21T06:34:36Z</dcterms:modified>
</cp:coreProperties>
</file>